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Rozliczenie godzin" sheetId="3" r:id="rId1"/>
    <sheet name="R.Naleźnik" sheetId="2" state="hidden" r:id="rId2"/>
    <sheet name="Beata SP" sheetId="7" state="hidden" r:id="rId3"/>
    <sheet name="Ania Z." sheetId="14" state="hidden" r:id="rId4"/>
    <sheet name="Zastępstwa" sheetId="15" r:id="rId5"/>
  </sheets>
  <definedNames>
    <definedName name="_xlnm.Print_Area" localSheetId="3">'Ania Z.'!$A$1:$K$45</definedName>
    <definedName name="_xlnm.Print_Area" localSheetId="2">'Beata SP'!$A$2:$L$46</definedName>
    <definedName name="_xlnm.Print_Area" localSheetId="1">R.Naleźnik!$A$1:$K$45</definedName>
    <definedName name="_xlnm.Print_Area" localSheetId="0">'Rozliczenie godzin'!$B$1:$K$53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"/>
  <c r="I32" l="1"/>
  <c r="I37" i="15"/>
  <c r="F35" i="3" l="1"/>
  <c r="C17" l="1"/>
  <c r="K11" i="14" l="1"/>
  <c r="K11" i="2" l="1"/>
  <c r="K11" i="7" l="1"/>
  <c r="B6" i="14" l="1"/>
  <c r="B6" i="7"/>
  <c r="I32" i="14" l="1"/>
  <c r="H32"/>
  <c r="G32"/>
  <c r="F32"/>
  <c r="E32"/>
  <c r="D32"/>
  <c r="C32"/>
  <c r="J31"/>
  <c r="J30"/>
  <c r="I29"/>
  <c r="H29"/>
  <c r="G29"/>
  <c r="E29"/>
  <c r="C29"/>
  <c r="J28"/>
  <c r="J27"/>
  <c r="I26"/>
  <c r="H26"/>
  <c r="E26"/>
  <c r="J25"/>
  <c r="J24"/>
  <c r="I23"/>
  <c r="H23"/>
  <c r="G23"/>
  <c r="E23"/>
  <c r="C23"/>
  <c r="J22"/>
  <c r="J21"/>
  <c r="I20"/>
  <c r="H20"/>
  <c r="E20"/>
  <c r="J19"/>
  <c r="J18"/>
  <c r="H17"/>
  <c r="G17"/>
  <c r="G26" s="1"/>
  <c r="F17"/>
  <c r="F29" s="1"/>
  <c r="E17"/>
  <c r="D17"/>
  <c r="D29" s="1"/>
  <c r="C17"/>
  <c r="C26" s="1"/>
  <c r="F35"/>
  <c r="J32" l="1"/>
  <c r="K32" s="1"/>
  <c r="J29"/>
  <c r="K29" s="1"/>
  <c r="D20"/>
  <c r="F20"/>
  <c r="D26"/>
  <c r="F26"/>
  <c r="C20"/>
  <c r="G20"/>
  <c r="D23"/>
  <c r="F23"/>
  <c r="J23" l="1"/>
  <c r="K23" s="1"/>
  <c r="J20"/>
  <c r="K20" s="1"/>
  <c r="J26"/>
  <c r="K26" s="1"/>
  <c r="K33" l="1"/>
  <c r="C35" s="1"/>
  <c r="I35" s="1"/>
  <c r="I32" i="7" l="1"/>
  <c r="H32"/>
  <c r="G32"/>
  <c r="F32"/>
  <c r="E32"/>
  <c r="D32"/>
  <c r="C32"/>
  <c r="J31"/>
  <c r="J30"/>
  <c r="I29"/>
  <c r="H29"/>
  <c r="G29"/>
  <c r="F29"/>
  <c r="E29"/>
  <c r="D29"/>
  <c r="C29"/>
  <c r="J28"/>
  <c r="J27"/>
  <c r="I26"/>
  <c r="H26"/>
  <c r="G26"/>
  <c r="F26"/>
  <c r="E26"/>
  <c r="D26"/>
  <c r="C26"/>
  <c r="J25"/>
  <c r="J24"/>
  <c r="I23"/>
  <c r="H23"/>
  <c r="G23"/>
  <c r="F23"/>
  <c r="E23"/>
  <c r="D23"/>
  <c r="C23"/>
  <c r="J22"/>
  <c r="J21"/>
  <c r="I20"/>
  <c r="H20"/>
  <c r="G20"/>
  <c r="F20"/>
  <c r="E20"/>
  <c r="D20"/>
  <c r="C20"/>
  <c r="J19"/>
  <c r="J18"/>
  <c r="F35"/>
  <c r="J20" l="1"/>
  <c r="K20" s="1"/>
  <c r="J32"/>
  <c r="K32" s="1"/>
  <c r="J29"/>
  <c r="K29" s="1"/>
  <c r="J26"/>
  <c r="K26" s="1"/>
  <c r="J23"/>
  <c r="K23" s="1"/>
  <c r="K33" l="1"/>
  <c r="C35" s="1"/>
  <c r="I35" s="1"/>
  <c r="J31" i="3" l="1"/>
  <c r="J30"/>
  <c r="I29"/>
  <c r="H29"/>
  <c r="J28"/>
  <c r="J27"/>
  <c r="I26"/>
  <c r="H26"/>
  <c r="J25"/>
  <c r="J24"/>
  <c r="I23"/>
  <c r="H23"/>
  <c r="J22"/>
  <c r="J21"/>
  <c r="I20"/>
  <c r="H20"/>
  <c r="J19"/>
  <c r="J18"/>
  <c r="H17"/>
  <c r="G17"/>
  <c r="G29" s="1"/>
  <c r="F17"/>
  <c r="F26" s="1"/>
  <c r="E17"/>
  <c r="E29" s="1"/>
  <c r="D17"/>
  <c r="D26" s="1"/>
  <c r="C29"/>
  <c r="G32" l="1"/>
  <c r="F29"/>
  <c r="D32"/>
  <c r="F32"/>
  <c r="D29"/>
  <c r="C32"/>
  <c r="E32"/>
  <c r="F23"/>
  <c r="D23"/>
  <c r="C20"/>
  <c r="E20"/>
  <c r="G20"/>
  <c r="C26"/>
  <c r="E26"/>
  <c r="G26"/>
  <c r="D20"/>
  <c r="F20"/>
  <c r="C23"/>
  <c r="E23"/>
  <c r="G23"/>
  <c r="J29" l="1"/>
  <c r="K29" s="1"/>
  <c r="J32"/>
  <c r="K32" s="1"/>
  <c r="J23"/>
  <c r="K23" s="1"/>
  <c r="J20"/>
  <c r="K20" s="1"/>
  <c r="J26"/>
  <c r="K26" s="1"/>
  <c r="K33" l="1"/>
  <c r="I35" s="1"/>
  <c r="I32" i="2"/>
  <c r="F32"/>
  <c r="E32"/>
  <c r="D32"/>
  <c r="C32"/>
  <c r="J31"/>
  <c r="J30"/>
  <c r="I29"/>
  <c r="H29"/>
  <c r="C29"/>
  <c r="J28"/>
  <c r="J27"/>
  <c r="I26"/>
  <c r="H26"/>
  <c r="C26"/>
  <c r="J25"/>
  <c r="J24"/>
  <c r="I23"/>
  <c r="H23"/>
  <c r="C23"/>
  <c r="J22"/>
  <c r="J21"/>
  <c r="I20"/>
  <c r="H20"/>
  <c r="C20"/>
  <c r="J19"/>
  <c r="J18"/>
  <c r="H17"/>
  <c r="G17"/>
  <c r="G29" s="1"/>
  <c r="F17"/>
  <c r="F26" s="1"/>
  <c r="E17"/>
  <c r="E29" s="1"/>
  <c r="D17"/>
  <c r="D26" s="1"/>
  <c r="C17"/>
  <c r="F35"/>
  <c r="E20" l="1"/>
  <c r="G20"/>
  <c r="D23"/>
  <c r="F23"/>
  <c r="E26"/>
  <c r="G26"/>
  <c r="D29"/>
  <c r="F29"/>
  <c r="G32"/>
  <c r="J32" s="1"/>
  <c r="K32" s="1"/>
  <c r="D20"/>
  <c r="F20"/>
  <c r="E23"/>
  <c r="G23"/>
  <c r="J23" l="1"/>
  <c r="K23" s="1"/>
  <c r="J26"/>
  <c r="K26" s="1"/>
  <c r="J29"/>
  <c r="K29" s="1"/>
  <c r="J20"/>
  <c r="K20" s="1"/>
  <c r="K33" l="1"/>
  <c r="C35" s="1"/>
  <c r="I35" s="1"/>
</calcChain>
</file>

<file path=xl/sharedStrings.xml><?xml version="1.0" encoding="utf-8"?>
<sst xmlns="http://schemas.openxmlformats.org/spreadsheetml/2006/main" count="264" uniqueCount="113">
  <si>
    <t>razem</t>
  </si>
  <si>
    <t xml:space="preserve"> Rozliczenie godzin ponadwymiarowych</t>
  </si>
  <si>
    <t>Wymiar godzin etatowych -</t>
  </si>
  <si>
    <t>Liczba godzin ponadwym. -</t>
  </si>
  <si>
    <t>Renata Naleźnik - dyrektor</t>
  </si>
  <si>
    <t>Stawka za 1 godzinę -</t>
  </si>
  <si>
    <t>Dzień tygodnia</t>
  </si>
  <si>
    <t>Po</t>
  </si>
  <si>
    <t>Wt</t>
  </si>
  <si>
    <t>Śr</t>
  </si>
  <si>
    <t>Cz</t>
  </si>
  <si>
    <t>Pt</t>
  </si>
  <si>
    <t>So</t>
  </si>
  <si>
    <t>tygodnie</t>
  </si>
  <si>
    <t>Plan zajęć</t>
  </si>
  <si>
    <t>dodatek</t>
  </si>
  <si>
    <t>rozliczeniowe</t>
  </si>
  <si>
    <t>Godziny etatowe</t>
  </si>
  <si>
    <t>godz. do zapł.</t>
  </si>
  <si>
    <t>Odbyte godziny</t>
  </si>
  <si>
    <t>Pł. godz. zastępstw</t>
  </si>
  <si>
    <t>Obliczenia</t>
  </si>
  <si>
    <t xml:space="preserve">    RAZEM :</t>
  </si>
  <si>
    <t>godz.</t>
  </si>
  <si>
    <t>x</t>
  </si>
  <si>
    <t>PLN/h</t>
  </si>
  <si>
    <t>=</t>
  </si>
  <si>
    <t>PLN</t>
  </si>
  <si>
    <t>Oświadczam, że w/w godziny odpracowałem,</t>
  </si>
  <si>
    <t>tematy zajęć wpisałam do dzienników lekcyjnych.</t>
  </si>
  <si>
    <t>.....................................</t>
  </si>
  <si>
    <t>...........................................</t>
  </si>
  <si>
    <t>podpis nauczyciela</t>
  </si>
  <si>
    <t>zatwierdzam do wypłaty</t>
  </si>
  <si>
    <t xml:space="preserve"> </t>
  </si>
  <si>
    <t>Oświadczam, że w/w godziny odpracowałam,</t>
  </si>
  <si>
    <t>Beata Marciniak - nauczyciel</t>
  </si>
  <si>
    <t>Anna Zastawny - nauczyciel</t>
  </si>
  <si>
    <t>07.06.</t>
  </si>
  <si>
    <t>10.06.-</t>
  </si>
  <si>
    <t>14.06.</t>
  </si>
  <si>
    <t>17.06.</t>
  </si>
  <si>
    <t>19.06.</t>
  </si>
  <si>
    <t>02.09.-</t>
  </si>
  <si>
    <t>06.09.</t>
  </si>
  <si>
    <t>09.09.-</t>
  </si>
  <si>
    <t>13.09.</t>
  </si>
  <si>
    <t>16.09.-</t>
  </si>
  <si>
    <t>20.09.</t>
  </si>
  <si>
    <t>23.09.-</t>
  </si>
  <si>
    <t>27.09.</t>
  </si>
  <si>
    <t>07.09.</t>
  </si>
  <si>
    <t>14.09.</t>
  </si>
  <si>
    <t>21.09.</t>
  </si>
  <si>
    <t>28.09.</t>
  </si>
  <si>
    <t xml:space="preserve"> Rozliczenie godzin ponadwymiarowych - w musycznej wykazemy tylko</t>
  </si>
  <si>
    <t>za miesiąc październik 2019 r.</t>
  </si>
  <si>
    <t>w tym godzin:</t>
  </si>
  <si>
    <t>SP 80101</t>
  </si>
  <si>
    <t>Oddzial Przedszkolny 80103</t>
  </si>
  <si>
    <t>Niepenosprawni w Oddziale przedszkolnym 80149</t>
  </si>
  <si>
    <t>Wczesne wspomaganie 85404</t>
  </si>
  <si>
    <t>w tym basen 80101</t>
  </si>
  <si>
    <t>Przedszkole 80104</t>
  </si>
  <si>
    <t>l.p.</t>
  </si>
  <si>
    <t>Data</t>
  </si>
  <si>
    <t>Imię i nazwisko</t>
  </si>
  <si>
    <t>Kolejna</t>
  </si>
  <si>
    <t>Klasa</t>
  </si>
  <si>
    <t>Przedmiot</t>
  </si>
  <si>
    <t>Ilość</t>
  </si>
  <si>
    <t>zastępowanego nauczyciela</t>
  </si>
  <si>
    <t>godz. lekc.</t>
  </si>
  <si>
    <t>godzin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</si>
  <si>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</si>
  <si>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</si>
  <si>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</si>
  <si>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</si>
  <si>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</si>
  <si>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</si>
  <si>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</si>
  <si>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</si>
  <si>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</si>
  <si>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</si>
  <si>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</si>
  <si>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 xml:space="preserve">Zastępstwa: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</si>
  <si>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</si>
  <si>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</si>
  <si>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</si>
  <si>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</si>
  <si>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</si>
  <si>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</si>
  <si>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</si>
  <si>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</si>
  <si>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</si>
  <si>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</si>
  <si>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</si>
  <si>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</si>
  <si>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</si>
  <si>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</si>
  <si>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</si>
  <si>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</si>
  <si>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</si>
  <si>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</si>
  <si>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</si>
  <si>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</si>
  <si>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za miesiąc: listopad</t>
  </si>
  <si>
    <t xml:space="preserve">imię nazwisko: </t>
  </si>
  <si>
    <t>23 X -26 X 2023</t>
  </si>
  <si>
    <t>27 X-1 XI 2023</t>
  </si>
  <si>
    <t>6 XI - 10 XI 23</t>
  </si>
  <si>
    <t>13 XI -17 XI 23</t>
  </si>
  <si>
    <t>20 XI- 24 XI 23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</si>
</sst>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15]General"/>
    <numFmt numFmtId="166" formatCode="dd&quot;.&quot;mm&quot;.&quot;yyyy"/>
    <numFmt numFmtId="167" formatCode="[$-415]d&quot;.&quot;mm&quot;.&quot;yyyy"/>
  </numFmts>
  <fonts count="34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20"/>
      <name val="Arial CE"/>
      <family val="2"/>
      <charset val="238"/>
    </font>
    <font>
      <sz val="10"/>
      <color indexed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family val="2"/>
      <charset val="238"/>
    </font>
    <font>
      <b/>
      <sz val="2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4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2"/>
      <name val="Arial CE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7" fillId="0" borderId="0" applyBorder="0" applyProtection="0"/>
  </cellStyleXfs>
  <cellXfs count="24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 applyProtection="1">
      <protection locked="0"/>
    </xf>
    <xf numFmtId="0" fontId="5" fillId="0" borderId="0" xfId="1" applyFont="1"/>
    <xf numFmtId="0" fontId="6" fillId="0" borderId="0" xfId="1" applyFont="1" applyAlignment="1" applyProtection="1">
      <alignment horizontal="left"/>
      <protection locked="0"/>
    </xf>
    <xf numFmtId="0" fontId="7" fillId="0" borderId="0" xfId="1" applyFont="1" applyAlignment="1">
      <alignment horizontal="left"/>
    </xf>
    <xf numFmtId="0" fontId="7" fillId="0" borderId="0" xfId="1" applyFont="1"/>
    <xf numFmtId="0" fontId="6" fillId="0" borderId="0" xfId="1" applyFont="1" applyProtection="1"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2" fontId="1" fillId="0" borderId="0" xfId="1" applyNumberFormat="1" applyAlignment="1">
      <alignment horizontal="left"/>
    </xf>
    <xf numFmtId="0" fontId="1" fillId="0" borderId="2" xfId="1" applyBorder="1"/>
    <xf numFmtId="0" fontId="1" fillId="0" borderId="3" xfId="1" applyBorder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0" borderId="7" xfId="1" applyBorder="1"/>
    <xf numFmtId="0" fontId="1" fillId="0" borderId="3" xfId="1" applyBorder="1" applyAlignment="1">
      <alignment horizontal="center"/>
    </xf>
    <xf numFmtId="0" fontId="1" fillId="0" borderId="8" xfId="1" applyBorder="1"/>
    <xf numFmtId="2" fontId="5" fillId="0" borderId="9" xfId="1" applyNumberFormat="1" applyFont="1" applyBorder="1" applyProtection="1">
      <protection locked="0"/>
    </xf>
    <xf numFmtId="2" fontId="5" fillId="0" borderId="1" xfId="1" applyNumberFormat="1" applyFont="1" applyBorder="1" applyProtection="1">
      <protection locked="0"/>
    </xf>
    <xf numFmtId="2" fontId="5" fillId="0" borderId="10" xfId="1" applyNumberFormat="1" applyFont="1" applyBorder="1" applyProtection="1">
      <protection locked="0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2" fontId="5" fillId="0" borderId="14" xfId="1" applyNumberFormat="1" applyFont="1" applyBorder="1"/>
    <xf numFmtId="0" fontId="1" fillId="0" borderId="15" xfId="1" applyBorder="1"/>
    <xf numFmtId="0" fontId="1" fillId="0" borderId="16" xfId="1" applyBorder="1"/>
    <xf numFmtId="2" fontId="5" fillId="0" borderId="17" xfId="1" applyNumberFormat="1" applyFont="1" applyBorder="1" applyProtection="1">
      <protection locked="0"/>
    </xf>
    <xf numFmtId="2" fontId="5" fillId="0" borderId="18" xfId="1" applyNumberFormat="1" applyFont="1" applyBorder="1" applyProtection="1">
      <protection locked="0"/>
    </xf>
    <xf numFmtId="2" fontId="5" fillId="0" borderId="19" xfId="1" applyNumberFormat="1" applyFont="1" applyBorder="1" applyProtection="1">
      <protection locked="0"/>
    </xf>
    <xf numFmtId="2" fontId="5" fillId="0" borderId="20" xfId="1" applyNumberFormat="1" applyFont="1" applyBorder="1"/>
    <xf numFmtId="2" fontId="5" fillId="0" borderId="3" xfId="1" applyNumberFormat="1" applyFont="1" applyBorder="1"/>
    <xf numFmtId="0" fontId="5" fillId="0" borderId="7" xfId="1" applyFont="1" applyBorder="1" applyAlignment="1">
      <alignment horizontal="center"/>
    </xf>
    <xf numFmtId="2" fontId="5" fillId="0" borderId="21" xfId="1" applyNumberFormat="1" applyFont="1" applyBorder="1" applyProtection="1">
      <protection locked="0"/>
    </xf>
    <xf numFmtId="2" fontId="5" fillId="0" borderId="22" xfId="1" applyNumberFormat="1" applyFont="1" applyBorder="1" applyProtection="1">
      <protection locked="0"/>
    </xf>
    <xf numFmtId="2" fontId="5" fillId="0" borderId="23" xfId="1" applyNumberFormat="1" applyFont="1" applyBorder="1"/>
    <xf numFmtId="2" fontId="5" fillId="0" borderId="8" xfId="1" applyNumberFormat="1" applyFont="1" applyBorder="1"/>
    <xf numFmtId="0" fontId="5" fillId="0" borderId="15" xfId="1" applyFont="1" applyBorder="1" applyAlignment="1">
      <alignment horizontal="center"/>
    </xf>
    <xf numFmtId="0" fontId="1" fillId="0" borderId="24" xfId="1" applyBorder="1"/>
    <xf numFmtId="2" fontId="5" fillId="0" borderId="25" xfId="1" applyNumberFormat="1" applyFont="1" applyBorder="1"/>
    <xf numFmtId="2" fontId="5" fillId="0" borderId="26" xfId="1" applyNumberFormat="1" applyFont="1" applyBorder="1"/>
    <xf numFmtId="2" fontId="5" fillId="0" borderId="27" xfId="1" applyNumberFormat="1" applyFont="1" applyBorder="1"/>
    <xf numFmtId="2" fontId="5" fillId="0" borderId="13" xfId="1" applyNumberFormat="1" applyFont="1" applyBorder="1"/>
    <xf numFmtId="2" fontId="6" fillId="0" borderId="15" xfId="1" applyNumberFormat="1" applyFont="1" applyBorder="1"/>
    <xf numFmtId="2" fontId="5" fillId="0" borderId="16" xfId="1" applyNumberFormat="1" applyFont="1" applyBorder="1"/>
    <xf numFmtId="2" fontId="5" fillId="0" borderId="28" xfId="1" applyNumberFormat="1" applyFont="1" applyBorder="1"/>
    <xf numFmtId="2" fontId="5" fillId="0" borderId="29" xfId="1" applyNumberFormat="1" applyFont="1" applyBorder="1"/>
    <xf numFmtId="2" fontId="5" fillId="0" borderId="30" xfId="1" applyNumberFormat="1" applyFont="1" applyBorder="1"/>
    <xf numFmtId="0" fontId="1" fillId="0" borderId="31" xfId="1" applyBorder="1"/>
    <xf numFmtId="0" fontId="1" fillId="0" borderId="32" xfId="1" applyBorder="1"/>
    <xf numFmtId="0" fontId="1" fillId="0" borderId="33" xfId="1" applyBorder="1"/>
    <xf numFmtId="2" fontId="5" fillId="0" borderId="34" xfId="1" applyNumberFormat="1" applyFont="1" applyBorder="1"/>
    <xf numFmtId="2" fontId="5" fillId="0" borderId="35" xfId="1" applyNumberFormat="1" applyFont="1" applyBorder="1"/>
    <xf numFmtId="2" fontId="5" fillId="0" borderId="36" xfId="1" applyNumberFormat="1" applyFont="1" applyBorder="1" applyProtection="1">
      <protection locked="0"/>
    </xf>
    <xf numFmtId="2" fontId="5" fillId="0" borderId="5" xfId="1" applyNumberFormat="1" applyFont="1" applyBorder="1" applyProtection="1">
      <protection locked="0"/>
    </xf>
    <xf numFmtId="2" fontId="5" fillId="0" borderId="37" xfId="1" applyNumberFormat="1" applyFont="1" applyBorder="1" applyProtection="1">
      <protection locked="0"/>
    </xf>
    <xf numFmtId="0" fontId="6" fillId="0" borderId="38" xfId="1" applyFont="1" applyBorder="1"/>
    <xf numFmtId="0" fontId="8" fillId="0" borderId="38" xfId="1" applyFont="1" applyBorder="1"/>
    <xf numFmtId="2" fontId="6" fillId="0" borderId="39" xfId="1" applyNumberFormat="1" applyFont="1" applyBorder="1"/>
    <xf numFmtId="0" fontId="1" fillId="0" borderId="0" xfId="1" applyBorder="1"/>
    <xf numFmtId="164" fontId="1" fillId="0" borderId="0" xfId="1" applyNumberFormat="1" applyBorder="1"/>
    <xf numFmtId="1" fontId="1" fillId="0" borderId="0" xfId="1" applyNumberFormat="1"/>
    <xf numFmtId="0" fontId="1" fillId="0" borderId="0" xfId="1" applyAlignment="1">
      <alignment horizontal="center"/>
    </xf>
    <xf numFmtId="2" fontId="1" fillId="0" borderId="0" xfId="1" applyNumberFormat="1"/>
    <xf numFmtId="2" fontId="1" fillId="0" borderId="0" xfId="1" applyNumberFormat="1" applyAlignment="1">
      <alignment horizontal="center"/>
    </xf>
    <xf numFmtId="0" fontId="1" fillId="0" borderId="0" xfId="1" applyBorder="1" applyAlignment="1">
      <alignment horizontal="left"/>
    </xf>
    <xf numFmtId="0" fontId="10" fillId="0" borderId="0" xfId="1" applyFont="1"/>
    <xf numFmtId="0" fontId="9" fillId="0" borderId="0" xfId="1" applyFo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5" fillId="0" borderId="0" xfId="1" applyFont="1"/>
    <xf numFmtId="0" fontId="14" fillId="0" borderId="0" xfId="1" applyFont="1"/>
    <xf numFmtId="2" fontId="14" fillId="0" borderId="0" xfId="1" applyNumberFormat="1" applyFont="1" applyAlignment="1">
      <alignment horizontal="left"/>
    </xf>
    <xf numFmtId="2" fontId="12" fillId="0" borderId="0" xfId="1" applyNumberFormat="1" applyFont="1" applyAlignment="1">
      <alignment horizontal="left"/>
    </xf>
    <xf numFmtId="0" fontId="12" fillId="0" borderId="2" xfId="1" applyFont="1" applyBorder="1"/>
    <xf numFmtId="0" fontId="12" fillId="0" borderId="3" xfId="1" applyFont="1" applyBorder="1"/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2" fillId="0" borderId="7" xfId="1" applyFont="1" applyBorder="1"/>
    <xf numFmtId="0" fontId="12" fillId="0" borderId="3" xfId="1" applyFont="1" applyBorder="1" applyAlignment="1">
      <alignment horizontal="center"/>
    </xf>
    <xf numFmtId="0" fontId="12" fillId="0" borderId="8" xfId="1" applyFont="1" applyBorder="1"/>
    <xf numFmtId="164" fontId="10" fillId="0" borderId="9" xfId="1" applyNumberFormat="1" applyFont="1" applyBorder="1"/>
    <xf numFmtId="164" fontId="10" fillId="0" borderId="1" xfId="1" applyNumberFormat="1" applyFont="1" applyBorder="1"/>
    <xf numFmtId="164" fontId="10" fillId="0" borderId="10" xfId="1" applyNumberFormat="1" applyFont="1" applyBorder="1"/>
    <xf numFmtId="0" fontId="12" fillId="0" borderId="11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13" xfId="1" applyFont="1" applyBorder="1"/>
    <xf numFmtId="164" fontId="10" fillId="0" borderId="14" xfId="1" applyNumberFormat="1" applyFont="1" applyBorder="1"/>
    <xf numFmtId="0" fontId="12" fillId="0" borderId="15" xfId="1" applyFont="1" applyBorder="1"/>
    <xf numFmtId="0" fontId="12" fillId="0" borderId="16" xfId="1" applyFont="1" applyBorder="1"/>
    <xf numFmtId="164" fontId="10" fillId="0" borderId="17" xfId="1" applyNumberFormat="1" applyFont="1" applyBorder="1"/>
    <xf numFmtId="164" fontId="10" fillId="0" borderId="18" xfId="1" applyNumberFormat="1" applyFont="1" applyBorder="1"/>
    <xf numFmtId="164" fontId="10" fillId="0" borderId="19" xfId="1" applyNumberFormat="1" applyFont="1" applyBorder="1"/>
    <xf numFmtId="164" fontId="10" fillId="0" borderId="20" xfId="1" applyNumberFormat="1" applyFont="1" applyBorder="1"/>
    <xf numFmtId="164" fontId="10" fillId="0" borderId="3" xfId="1" applyNumberFormat="1" applyFont="1" applyBorder="1"/>
    <xf numFmtId="0" fontId="10" fillId="0" borderId="7" xfId="1" applyFont="1" applyBorder="1" applyAlignment="1">
      <alignment horizontal="center"/>
    </xf>
    <xf numFmtId="164" fontId="10" fillId="0" borderId="21" xfId="1" applyNumberFormat="1" applyFont="1" applyBorder="1"/>
    <xf numFmtId="164" fontId="10" fillId="0" borderId="22" xfId="1" applyNumberFormat="1" applyFont="1" applyBorder="1"/>
    <xf numFmtId="164" fontId="10" fillId="0" borderId="23" xfId="1" applyNumberFormat="1" applyFont="1" applyBorder="1"/>
    <xf numFmtId="164" fontId="10" fillId="0" borderId="8" xfId="1" applyNumberFormat="1" applyFont="1" applyBorder="1"/>
    <xf numFmtId="0" fontId="10" fillId="0" borderId="15" xfId="1" applyFont="1" applyBorder="1" applyAlignment="1">
      <alignment horizontal="center"/>
    </xf>
    <xf numFmtId="0" fontId="12" fillId="0" borderId="24" xfId="1" applyFont="1" applyBorder="1"/>
    <xf numFmtId="164" fontId="10" fillId="0" borderId="25" xfId="1" applyNumberFormat="1" applyFont="1" applyBorder="1"/>
    <xf numFmtId="164" fontId="10" fillId="0" borderId="26" xfId="1" applyNumberFormat="1" applyFont="1" applyBorder="1"/>
    <xf numFmtId="164" fontId="10" fillId="0" borderId="27" xfId="1" applyNumberFormat="1" applyFont="1" applyBorder="1"/>
    <xf numFmtId="164" fontId="10" fillId="0" borderId="13" xfId="1" applyNumberFormat="1" applyFont="1" applyBorder="1"/>
    <xf numFmtId="2" fontId="14" fillId="0" borderId="15" xfId="1" applyNumberFormat="1" applyFont="1" applyBorder="1"/>
    <xf numFmtId="164" fontId="10" fillId="0" borderId="16" xfId="1" applyNumberFormat="1" applyFont="1" applyBorder="1"/>
    <xf numFmtId="164" fontId="10" fillId="0" borderId="28" xfId="1" applyNumberFormat="1" applyFont="1" applyBorder="1"/>
    <xf numFmtId="164" fontId="10" fillId="0" borderId="29" xfId="1" applyNumberFormat="1" applyFont="1" applyBorder="1"/>
    <xf numFmtId="164" fontId="10" fillId="0" borderId="30" xfId="1" applyNumberFormat="1" applyFont="1" applyBorder="1"/>
    <xf numFmtId="0" fontId="12" fillId="0" borderId="31" xfId="1" applyFont="1" applyBorder="1"/>
    <xf numFmtId="0" fontId="12" fillId="0" borderId="32" xfId="1" applyFont="1" applyBorder="1"/>
    <xf numFmtId="0" fontId="12" fillId="0" borderId="33" xfId="1" applyFont="1" applyBorder="1"/>
    <xf numFmtId="164" fontId="10" fillId="0" borderId="34" xfId="1" applyNumberFormat="1" applyFont="1" applyBorder="1"/>
    <xf numFmtId="164" fontId="10" fillId="0" borderId="35" xfId="1" applyNumberFormat="1" applyFont="1" applyBorder="1"/>
    <xf numFmtId="164" fontId="10" fillId="0" borderId="36" xfId="1" applyNumberFormat="1" applyFont="1" applyBorder="1"/>
    <xf numFmtId="164" fontId="10" fillId="0" borderId="5" xfId="1" applyNumberFormat="1" applyFont="1" applyBorder="1"/>
    <xf numFmtId="164" fontId="10" fillId="0" borderId="37" xfId="1" applyNumberFormat="1" applyFont="1" applyBorder="1"/>
    <xf numFmtId="0" fontId="14" fillId="0" borderId="38" xfId="1" applyFont="1" applyBorder="1"/>
    <xf numFmtId="0" fontId="10" fillId="0" borderId="38" xfId="1" applyFont="1" applyBorder="1"/>
    <xf numFmtId="2" fontId="14" fillId="0" borderId="39" xfId="1" applyNumberFormat="1" applyFont="1" applyBorder="1"/>
    <xf numFmtId="0" fontId="12" fillId="0" borderId="0" xfId="1" applyFont="1" applyBorder="1"/>
    <xf numFmtId="164" fontId="12" fillId="0" borderId="0" xfId="1" applyNumberFormat="1" applyFont="1" applyBorder="1"/>
    <xf numFmtId="1" fontId="12" fillId="0" borderId="0" xfId="1" applyNumberFormat="1" applyFont="1"/>
    <xf numFmtId="0" fontId="12" fillId="0" borderId="0" xfId="1" applyFont="1" applyAlignment="1">
      <alignment horizontal="center"/>
    </xf>
    <xf numFmtId="2" fontId="12" fillId="0" borderId="0" xfId="1" applyNumberFormat="1" applyFont="1"/>
    <xf numFmtId="2" fontId="12" fillId="0" borderId="0" xfId="1" applyNumberFormat="1" applyFont="1" applyAlignment="1">
      <alignment horizontal="right"/>
    </xf>
    <xf numFmtId="0" fontId="12" fillId="0" borderId="0" xfId="1" applyFont="1" applyBorder="1" applyAlignment="1">
      <alignment horizontal="left"/>
    </xf>
    <xf numFmtId="2" fontId="12" fillId="0" borderId="0" xfId="1" applyNumberFormat="1" applyFont="1" applyBorder="1" applyAlignment="1">
      <alignment horizontal="right"/>
    </xf>
    <xf numFmtId="2" fontId="5" fillId="0" borderId="7" xfId="1" applyNumberFormat="1" applyFont="1" applyBorder="1" applyAlignment="1">
      <alignment horizontal="center"/>
    </xf>
    <xf numFmtId="2" fontId="5" fillId="0" borderId="15" xfId="1" applyNumberFormat="1" applyFont="1" applyBorder="1" applyAlignment="1">
      <alignment horizontal="center"/>
    </xf>
    <xf numFmtId="0" fontId="16" fillId="0" borderId="0" xfId="1" applyFont="1"/>
    <xf numFmtId="0" fontId="16" fillId="0" borderId="38" xfId="1" applyFont="1" applyBorder="1"/>
    <xf numFmtId="0" fontId="1" fillId="0" borderId="0" xfId="1" applyFont="1"/>
    <xf numFmtId="0" fontId="1" fillId="0" borderId="0" xfId="1" applyFont="1" applyBorder="1"/>
    <xf numFmtId="0" fontId="16" fillId="0" borderId="2" xfId="1" applyFont="1" applyBorder="1"/>
    <xf numFmtId="165" fontId="17" fillId="0" borderId="0" xfId="2" applyNumberFormat="1" applyFont="1" applyFill="1" applyAlignment="1"/>
    <xf numFmtId="165" fontId="18" fillId="0" borderId="44" xfId="2" applyNumberFormat="1" applyFont="1" applyFill="1" applyBorder="1" applyAlignment="1">
      <alignment horizontal="center"/>
    </xf>
    <xf numFmtId="165" fontId="19" fillId="0" borderId="44" xfId="2" applyNumberFormat="1" applyFont="1" applyFill="1" applyBorder="1" applyAlignment="1">
      <alignment horizontal="center"/>
    </xf>
    <xf numFmtId="165" fontId="20" fillId="0" borderId="0" xfId="2" applyNumberFormat="1" applyFont="1" applyFill="1" applyAlignment="1"/>
    <xf numFmtId="165" fontId="21" fillId="0" borderId="44" xfId="2" applyNumberFormat="1" applyFont="1" applyFill="1" applyBorder="1" applyAlignment="1">
      <alignment horizontal="center"/>
    </xf>
    <xf numFmtId="165" fontId="22" fillId="0" borderId="44" xfId="2" applyNumberFormat="1" applyFont="1" applyFill="1" applyBorder="1" applyAlignment="1">
      <alignment horizontal="center"/>
    </xf>
    <xf numFmtId="165" fontId="23" fillId="0" borderId="44" xfId="2" applyNumberFormat="1" applyFont="1" applyFill="1" applyBorder="1" applyAlignment="1">
      <alignment horizontal="center"/>
    </xf>
    <xf numFmtId="167" fontId="23" fillId="0" borderId="43" xfId="2" applyNumberFormat="1" applyFont="1" applyFill="1" applyBorder="1" applyAlignment="1">
      <alignment horizontal="center"/>
    </xf>
    <xf numFmtId="165" fontId="23" fillId="0" borderId="43" xfId="2" applyNumberFormat="1" applyFont="1" applyFill="1" applyBorder="1" applyAlignment="1">
      <alignment horizontal="center"/>
    </xf>
    <xf numFmtId="0" fontId="24" fillId="0" borderId="0" xfId="0" applyFont="1"/>
    <xf numFmtId="165" fontId="20" fillId="0" borderId="40" xfId="2" applyNumberFormat="1" applyFont="1" applyFill="1" applyBorder="1" applyAlignment="1">
      <alignment horizontal="center"/>
    </xf>
    <xf numFmtId="165" fontId="25" fillId="0" borderId="41" xfId="2" applyNumberFormat="1" applyFont="1" applyFill="1" applyBorder="1" applyAlignment="1">
      <alignment horizontal="center" vertical="center"/>
    </xf>
    <xf numFmtId="165" fontId="25" fillId="0" borderId="40" xfId="2" applyNumberFormat="1" applyFont="1" applyFill="1" applyBorder="1" applyAlignment="1">
      <alignment horizontal="center"/>
    </xf>
    <xf numFmtId="167" fontId="22" fillId="0" borderId="43" xfId="2" applyNumberFormat="1" applyFont="1" applyFill="1" applyBorder="1" applyAlignment="1">
      <alignment horizontal="center"/>
    </xf>
    <xf numFmtId="165" fontId="27" fillId="0" borderId="44" xfId="2" applyNumberFormat="1" applyFont="1" applyFill="1" applyBorder="1" applyAlignment="1">
      <alignment horizontal="left"/>
    </xf>
    <xf numFmtId="167" fontId="27" fillId="0" borderId="43" xfId="2" applyNumberFormat="1" applyFont="1" applyFill="1" applyBorder="1" applyAlignment="1">
      <alignment horizontal="left"/>
    </xf>
    <xf numFmtId="165" fontId="17" fillId="0" borderId="0" xfId="2" applyNumberFormat="1" applyFont="1" applyFill="1" applyBorder="1" applyAlignment="1"/>
    <xf numFmtId="165" fontId="20" fillId="0" borderId="45" xfId="2" applyNumberFormat="1" applyFont="1" applyFill="1" applyBorder="1" applyAlignment="1">
      <alignment horizontal="center"/>
    </xf>
    <xf numFmtId="165" fontId="25" fillId="0" borderId="45" xfId="2" applyNumberFormat="1" applyFont="1" applyFill="1" applyBorder="1" applyAlignment="1">
      <alignment horizontal="center" vertical="center"/>
    </xf>
    <xf numFmtId="165" fontId="25" fillId="0" borderId="45" xfId="2" applyNumberFormat="1" applyFont="1" applyFill="1" applyBorder="1" applyAlignment="1">
      <alignment horizontal="center"/>
    </xf>
    <xf numFmtId="165" fontId="18" fillId="0" borderId="42" xfId="2" applyNumberFormat="1" applyFont="1" applyFill="1" applyBorder="1" applyAlignment="1">
      <alignment horizontal="center"/>
    </xf>
    <xf numFmtId="167" fontId="27" fillId="0" borderId="46" xfId="2" applyNumberFormat="1" applyFont="1" applyFill="1" applyBorder="1" applyAlignment="1">
      <alignment horizontal="left"/>
    </xf>
    <xf numFmtId="165" fontId="27" fillId="0" borderId="42" xfId="2" applyNumberFormat="1" applyFont="1" applyFill="1" applyBorder="1" applyAlignment="1">
      <alignment horizontal="left"/>
    </xf>
    <xf numFmtId="165" fontId="18" fillId="0" borderId="1" xfId="2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165" fontId="27" fillId="0" borderId="1" xfId="2" applyNumberFormat="1" applyFont="1" applyFill="1" applyBorder="1" applyAlignment="1">
      <alignment horizontal="left"/>
    </xf>
    <xf numFmtId="166" fontId="27" fillId="0" borderId="1" xfId="2" applyNumberFormat="1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7" xfId="1" applyFont="1" applyBorder="1" applyAlignment="1">
      <alignment horizontal="center"/>
    </xf>
    <xf numFmtId="0" fontId="29" fillId="0" borderId="0" xfId="1" applyFont="1"/>
    <xf numFmtId="0" fontId="30" fillId="0" borderId="0" xfId="1" applyFont="1"/>
    <xf numFmtId="0" fontId="16" fillId="0" borderId="0" xfId="1" applyFont="1" applyProtection="1">
      <protection locked="0"/>
    </xf>
    <xf numFmtId="0" fontId="31" fillId="0" borderId="38" xfId="1" applyFont="1" applyBorder="1" applyAlignment="1" applyProtection="1">
      <alignment horizontal="left"/>
      <protection locked="0"/>
    </xf>
    <xf numFmtId="0" fontId="32" fillId="0" borderId="0" xfId="1" applyFont="1" applyAlignment="1">
      <alignment horizontal="left"/>
    </xf>
    <xf numFmtId="0" fontId="32" fillId="0" borderId="0" xfId="1" applyFont="1"/>
    <xf numFmtId="0" fontId="31" fillId="0" borderId="0" xfId="1" applyFont="1" applyProtection="1">
      <protection locked="0"/>
    </xf>
    <xf numFmtId="2" fontId="31" fillId="0" borderId="38" xfId="1" applyNumberFormat="1" applyFont="1" applyBorder="1" applyAlignment="1" applyProtection="1">
      <alignment horizontal="left"/>
      <protection locked="0"/>
    </xf>
    <xf numFmtId="2" fontId="1" fillId="0" borderId="0" xfId="1" applyNumberFormat="1" applyFont="1" applyAlignment="1">
      <alignment horizontal="left"/>
    </xf>
    <xf numFmtId="0" fontId="1" fillId="0" borderId="2" xfId="1" applyFont="1" applyBorder="1"/>
    <xf numFmtId="0" fontId="1" fillId="0" borderId="3" xfId="1" applyFont="1" applyBorder="1"/>
    <xf numFmtId="0" fontId="16" fillId="0" borderId="4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" fillId="0" borderId="7" xfId="1" applyFont="1" applyBorder="1"/>
    <xf numFmtId="0" fontId="1" fillId="0" borderId="3" xfId="1" applyFont="1" applyBorder="1" applyAlignment="1">
      <alignment horizontal="center"/>
    </xf>
    <xf numFmtId="0" fontId="1" fillId="0" borderId="8" xfId="1" applyFont="1" applyBorder="1"/>
    <xf numFmtId="2" fontId="16" fillId="0" borderId="9" xfId="1" applyNumberFormat="1" applyFont="1" applyBorder="1" applyProtection="1">
      <protection locked="0"/>
    </xf>
    <xf numFmtId="2" fontId="16" fillId="0" borderId="1" xfId="1" applyNumberFormat="1" applyFont="1" applyBorder="1" applyProtection="1">
      <protection locked="0"/>
    </xf>
    <xf numFmtId="2" fontId="16" fillId="0" borderId="10" xfId="1" applyNumberFormat="1" applyFont="1" applyBorder="1" applyProtection="1">
      <protection locked="0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3" xfId="1" applyFont="1" applyBorder="1"/>
    <xf numFmtId="2" fontId="16" fillId="0" borderId="14" xfId="1" applyNumberFormat="1" applyFont="1" applyBorder="1"/>
    <xf numFmtId="0" fontId="1" fillId="0" borderId="15" xfId="1" applyFont="1" applyBorder="1"/>
    <xf numFmtId="0" fontId="1" fillId="0" borderId="16" xfId="1" applyFont="1" applyBorder="1"/>
    <xf numFmtId="2" fontId="16" fillId="0" borderId="3" xfId="1" applyNumberFormat="1" applyFont="1" applyBorder="1"/>
    <xf numFmtId="2" fontId="16" fillId="0" borderId="21" xfId="1" applyNumberFormat="1" applyFont="1" applyBorder="1" applyProtection="1">
      <protection locked="0"/>
    </xf>
    <xf numFmtId="2" fontId="16" fillId="0" borderId="8" xfId="1" applyNumberFormat="1" applyFont="1" applyBorder="1"/>
    <xf numFmtId="0" fontId="16" fillId="0" borderId="15" xfId="1" applyFont="1" applyBorder="1" applyAlignment="1">
      <alignment horizontal="center"/>
    </xf>
    <xf numFmtId="0" fontId="1" fillId="0" borderId="24" xfId="1" applyFont="1" applyBorder="1"/>
    <xf numFmtId="2" fontId="16" fillId="0" borderId="25" xfId="1" applyNumberFormat="1" applyFont="1" applyBorder="1"/>
    <xf numFmtId="2" fontId="16" fillId="0" borderId="27" xfId="1" applyNumberFormat="1" applyFont="1" applyBorder="1"/>
    <xf numFmtId="2" fontId="16" fillId="0" borderId="13" xfId="1" applyNumberFormat="1" applyFont="1" applyBorder="1"/>
    <xf numFmtId="2" fontId="31" fillId="0" borderId="15" xfId="1" applyNumberFormat="1" applyFont="1" applyBorder="1"/>
    <xf numFmtId="2" fontId="16" fillId="0" borderId="16" xfId="1" applyNumberFormat="1" applyFont="1" applyBorder="1"/>
    <xf numFmtId="2" fontId="16" fillId="0" borderId="28" xfId="1" applyNumberFormat="1" applyFont="1" applyBorder="1"/>
    <xf numFmtId="2" fontId="16" fillId="0" borderId="29" xfId="1" applyNumberFormat="1" applyFont="1" applyBorder="1"/>
    <xf numFmtId="0" fontId="33" fillId="0" borderId="7" xfId="1" applyFont="1" applyBorder="1" applyAlignment="1">
      <alignment horizontal="center"/>
    </xf>
    <xf numFmtId="2" fontId="16" fillId="0" borderId="34" xfId="1" applyNumberFormat="1" applyFont="1" applyBorder="1"/>
    <xf numFmtId="2" fontId="16" fillId="2" borderId="37" xfId="1" applyNumberFormat="1" applyFont="1" applyFill="1" applyBorder="1" applyProtection="1">
      <protection locked="0"/>
    </xf>
    <xf numFmtId="2" fontId="16" fillId="2" borderId="20" xfId="1" applyNumberFormat="1" applyFont="1" applyFill="1" applyBorder="1"/>
    <xf numFmtId="2" fontId="16" fillId="2" borderId="16" xfId="1" applyNumberFormat="1" applyFont="1" applyFill="1" applyBorder="1"/>
    <xf numFmtId="2" fontId="16" fillId="2" borderId="1" xfId="1" applyNumberFormat="1" applyFont="1" applyFill="1" applyBorder="1" applyProtection="1">
      <protection locked="0"/>
    </xf>
    <xf numFmtId="2" fontId="16" fillId="2" borderId="22" xfId="1" applyNumberFormat="1" applyFont="1" applyFill="1" applyBorder="1" applyProtection="1">
      <protection locked="0"/>
    </xf>
    <xf numFmtId="2" fontId="16" fillId="2" borderId="23" xfId="1" applyNumberFormat="1" applyFont="1" applyFill="1" applyBorder="1"/>
    <xf numFmtId="2" fontId="16" fillId="2" borderId="8" xfId="1" applyNumberFormat="1" applyFont="1" applyFill="1" applyBorder="1"/>
    <xf numFmtId="0" fontId="16" fillId="2" borderId="15" xfId="1" applyFont="1" applyFill="1" applyBorder="1" applyAlignment="1">
      <alignment horizontal="center"/>
    </xf>
    <xf numFmtId="2" fontId="16" fillId="2" borderId="34" xfId="1" applyNumberFormat="1" applyFont="1" applyFill="1" applyBorder="1"/>
    <xf numFmtId="2" fontId="16" fillId="2" borderId="35" xfId="1" applyNumberFormat="1" applyFont="1" applyFill="1" applyBorder="1"/>
    <xf numFmtId="2" fontId="16" fillId="2" borderId="27" xfId="1" applyNumberFormat="1" applyFont="1" applyFill="1" applyBorder="1"/>
    <xf numFmtId="2" fontId="16" fillId="2" borderId="13" xfId="1" applyNumberFormat="1" applyFont="1" applyFill="1" applyBorder="1"/>
    <xf numFmtId="2" fontId="31" fillId="2" borderId="15" xfId="1" applyNumberFormat="1" applyFont="1" applyFill="1" applyBorder="1"/>
    <xf numFmtId="0" fontId="31" fillId="0" borderId="38" xfId="1" applyFont="1" applyBorder="1"/>
    <xf numFmtId="2" fontId="31" fillId="0" borderId="39" xfId="1" applyNumberFormat="1" applyFont="1" applyBorder="1"/>
    <xf numFmtId="164" fontId="1" fillId="0" borderId="0" xfId="1" applyNumberFormat="1" applyFont="1" applyBorder="1"/>
    <xf numFmtId="0" fontId="1" fillId="0" borderId="0" xfId="1" applyFont="1" applyAlignment="1">
      <alignment horizontal="center"/>
    </xf>
    <xf numFmtId="2" fontId="1" fillId="0" borderId="0" xfId="1" applyNumberFormat="1" applyFont="1"/>
    <xf numFmtId="2" fontId="1" fillId="0" borderId="0" xfId="1" applyNumberFormat="1" applyFont="1" applyAlignment="1">
      <alignment horizontal="center"/>
    </xf>
    <xf numFmtId="0" fontId="1" fillId="0" borderId="0" xfId="1" applyFont="1" applyBorder="1" applyAlignment="1">
      <alignment horizontal="left"/>
    </xf>
    <xf numFmtId="14" fontId="26" fillId="0" borderId="1" xfId="0" applyNumberFormat="1" applyFont="1" applyBorder="1" applyAlignment="1">
      <alignment horizontal="left"/>
    </xf>
    <xf numFmtId="14" fontId="28" fillId="0" borderId="1" xfId="0" applyNumberFormat="1" applyFont="1" applyBorder="1"/>
    <xf numFmtId="0" fontId="16" fillId="0" borderId="13" xfId="1" applyFont="1" applyBorder="1" applyAlignment="1">
      <alignment horizontal="center"/>
    </xf>
    <xf numFmtId="2" fontId="16" fillId="0" borderId="24" xfId="1" applyNumberFormat="1" applyFont="1" applyBorder="1"/>
    <xf numFmtId="2" fontId="16" fillId="0" borderId="47" xfId="1" applyNumberFormat="1" applyFont="1" applyBorder="1"/>
    <xf numFmtId="2" fontId="16" fillId="0" borderId="48" xfId="1" applyNumberFormat="1" applyFont="1" applyBorder="1"/>
    <xf numFmtId="2" fontId="16" fillId="2" borderId="9" xfId="1" applyNumberFormat="1" applyFont="1" applyFill="1" applyBorder="1" applyProtection="1">
      <protection locked="0"/>
    </xf>
    <xf numFmtId="2" fontId="16" fillId="2" borderId="14" xfId="1" applyNumberFormat="1" applyFont="1" applyFill="1" applyBorder="1"/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>
      <selection activeCell="C11" sqref="C11"/>
    </sheetView>
  </sheetViews>
  <sheetFormatPr defaultRowHeight="12.75"/>
  <cols>
    <col min="1" max="1" width="9.140625" style="3"/>
    <col min="2" max="2" width="21.140625" style="3" customWidth="1"/>
    <col min="3" max="3" width="7.42578125" style="3" customWidth="1"/>
    <col min="4" max="8" width="6.7109375" style="3" customWidth="1"/>
    <col min="9" max="10" width="7.5703125" style="3" customWidth="1"/>
    <col min="11" max="11" width="15" style="3" customWidth="1"/>
    <col min="12" max="16384" width="9.140625" style="3"/>
  </cols>
  <sheetData>
    <row r="1" spans="1:12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6.25">
      <c r="A2" s="143"/>
      <c r="B2" s="176" t="s">
        <v>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8">
      <c r="A3" s="143"/>
      <c r="B3" s="177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8">
      <c r="A4" s="143"/>
      <c r="B4" s="177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3.5" thickBo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s="6" customFormat="1" ht="16.5" thickBot="1">
      <c r="A6" s="141"/>
      <c r="B6" s="178" t="s">
        <v>106</v>
      </c>
      <c r="C6" s="141"/>
      <c r="D6" s="141"/>
      <c r="E6" s="141"/>
      <c r="F6" s="141" t="s">
        <v>2</v>
      </c>
      <c r="G6" s="141"/>
      <c r="H6" s="141"/>
      <c r="I6" s="141"/>
      <c r="J6" s="141"/>
      <c r="K6" s="179">
        <v>18</v>
      </c>
      <c r="L6" s="141"/>
    </row>
    <row r="7" spans="1:12" s="6" customFormat="1" ht="16.5" thickBot="1">
      <c r="A7" s="141"/>
      <c r="B7" s="141"/>
      <c r="C7" s="141"/>
      <c r="D7" s="141"/>
      <c r="E7" s="141"/>
      <c r="F7" s="141" t="s">
        <v>3</v>
      </c>
      <c r="G7" s="141"/>
      <c r="H7" s="141"/>
      <c r="I7" s="141"/>
      <c r="J7" s="141"/>
      <c r="K7" s="179">
        <v>0</v>
      </c>
      <c r="L7" s="141"/>
    </row>
    <row r="8" spans="1:1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80"/>
      <c r="L8" s="143"/>
    </row>
    <row r="9" spans="1:12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80"/>
      <c r="L9" s="143"/>
    </row>
    <row r="10" spans="1:12" ht="10.5" customHeight="1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81"/>
      <c r="L10" s="143"/>
    </row>
    <row r="11" spans="1:12" s="6" customFormat="1" ht="14.25" customHeight="1" thickBot="1">
      <c r="A11" s="141"/>
      <c r="B11" s="182" t="s">
        <v>107</v>
      </c>
      <c r="C11" s="141"/>
      <c r="D11" s="141"/>
      <c r="E11" s="141"/>
      <c r="F11" s="141"/>
      <c r="G11" s="141" t="s">
        <v>5</v>
      </c>
      <c r="H11" s="141"/>
      <c r="I11" s="141"/>
      <c r="J11" s="141"/>
      <c r="K11" s="183">
        <v>60.67</v>
      </c>
      <c r="L11" s="141"/>
    </row>
    <row r="12" spans="1:12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84"/>
      <c r="L12" s="143"/>
    </row>
    <row r="13" spans="1:1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84"/>
      <c r="L13" s="143"/>
    </row>
    <row r="14" spans="1:12" ht="13.5" thickBot="1">
      <c r="A14" s="143"/>
      <c r="B14" s="143"/>
      <c r="C14" s="185"/>
      <c r="D14" s="185"/>
      <c r="E14" s="185"/>
      <c r="F14" s="185"/>
      <c r="G14" s="185"/>
      <c r="H14" s="185"/>
      <c r="I14" s="143"/>
      <c r="J14" s="143"/>
      <c r="K14" s="143"/>
      <c r="L14" s="143"/>
    </row>
    <row r="15" spans="1:12" ht="16.5" customHeight="1">
      <c r="A15" s="143"/>
      <c r="B15" s="186" t="s">
        <v>6</v>
      </c>
      <c r="C15" s="187" t="s">
        <v>7</v>
      </c>
      <c r="D15" s="188" t="s">
        <v>8</v>
      </c>
      <c r="E15" s="188" t="s">
        <v>9</v>
      </c>
      <c r="F15" s="188" t="s">
        <v>10</v>
      </c>
      <c r="G15" s="188" t="s">
        <v>11</v>
      </c>
      <c r="H15" s="189" t="s">
        <v>12</v>
      </c>
      <c r="I15" s="186"/>
      <c r="J15" s="190"/>
      <c r="K15" s="191" t="s">
        <v>13</v>
      </c>
      <c r="L15" s="143"/>
    </row>
    <row r="16" spans="1:12" ht="16.5" customHeight="1" thickBot="1">
      <c r="A16" s="143"/>
      <c r="B16" s="192" t="s">
        <v>14</v>
      </c>
      <c r="C16" s="193">
        <v>0</v>
      </c>
      <c r="D16" s="194">
        <v>0</v>
      </c>
      <c r="E16" s="194">
        <v>0</v>
      </c>
      <c r="F16" s="194">
        <v>0</v>
      </c>
      <c r="G16" s="194">
        <v>0</v>
      </c>
      <c r="H16" s="195">
        <v>0</v>
      </c>
      <c r="I16" s="196" t="s">
        <v>15</v>
      </c>
      <c r="J16" s="197" t="s">
        <v>0</v>
      </c>
      <c r="K16" s="198" t="s">
        <v>16</v>
      </c>
      <c r="L16" s="143"/>
    </row>
    <row r="17" spans="1:16" ht="16.5" customHeight="1" thickBot="1">
      <c r="A17" s="143"/>
      <c r="B17" s="199" t="s">
        <v>17</v>
      </c>
      <c r="C17" s="200">
        <f t="shared" ref="C17:H17" si="0">IF(C16=0,0,$K$6/COUNTIF(($C$16:$H$16),"&gt;0"))</f>
        <v>0</v>
      </c>
      <c r="D17" s="200">
        <f t="shared" si="0"/>
        <v>0</v>
      </c>
      <c r="E17" s="200">
        <f t="shared" si="0"/>
        <v>0</v>
      </c>
      <c r="F17" s="200">
        <f t="shared" si="0"/>
        <v>0</v>
      </c>
      <c r="G17" s="200">
        <f t="shared" si="0"/>
        <v>0</v>
      </c>
      <c r="H17" s="200">
        <f t="shared" si="0"/>
        <v>0</v>
      </c>
      <c r="I17" s="199"/>
      <c r="J17" s="201"/>
      <c r="K17" s="198" t="s">
        <v>18</v>
      </c>
      <c r="L17" s="143"/>
    </row>
    <row r="18" spans="1:16" ht="15.75" customHeight="1">
      <c r="A18" s="143"/>
      <c r="B18" s="202" t="s">
        <v>19</v>
      </c>
      <c r="C18" s="193">
        <v>0</v>
      </c>
      <c r="D18" s="194">
        <v>0</v>
      </c>
      <c r="E18" s="194">
        <v>0</v>
      </c>
      <c r="F18" s="194">
        <v>0</v>
      </c>
      <c r="G18" s="194">
        <v>0</v>
      </c>
      <c r="H18" s="195">
        <v>0</v>
      </c>
      <c r="I18" s="212">
        <v>0</v>
      </c>
      <c r="J18" s="203">
        <f>SUM(C18:I18)</f>
        <v>0</v>
      </c>
      <c r="K18" s="175" t="s">
        <v>108</v>
      </c>
      <c r="L18" s="143"/>
    </row>
    <row r="19" spans="1:16" ht="16.5" customHeight="1" thickBot="1">
      <c r="A19" s="143"/>
      <c r="B19" s="192" t="s">
        <v>20</v>
      </c>
      <c r="C19" s="204">
        <v>0</v>
      </c>
      <c r="D19" s="194">
        <v>0</v>
      </c>
      <c r="E19" s="194">
        <v>0</v>
      </c>
      <c r="F19" s="194">
        <v>0</v>
      </c>
      <c r="G19" s="194">
        <v>0</v>
      </c>
      <c r="H19" s="195">
        <v>0</v>
      </c>
      <c r="I19" s="205">
        <v>0</v>
      </c>
      <c r="J19" s="205">
        <f>SUM(C19:I19)</f>
        <v>0</v>
      </c>
      <c r="K19" s="206"/>
      <c r="L19" s="143"/>
      <c r="M19" s="71"/>
    </row>
    <row r="20" spans="1:16" ht="16.5" customHeight="1" thickBot="1">
      <c r="A20" s="143"/>
      <c r="B20" s="207" t="s">
        <v>21</v>
      </c>
      <c r="C20" s="208">
        <f t="shared" ref="C20:H20" si="1">IF(C18=0,0,C18-C17)</f>
        <v>0</v>
      </c>
      <c r="D20" s="200">
        <f t="shared" si="1"/>
        <v>0</v>
      </c>
      <c r="E20" s="200">
        <f>IF(E18=0,0,E18-E17)</f>
        <v>0</v>
      </c>
      <c r="F20" s="200">
        <f t="shared" si="1"/>
        <v>0</v>
      </c>
      <c r="G20" s="200">
        <f t="shared" si="1"/>
        <v>0</v>
      </c>
      <c r="H20" s="209">
        <f t="shared" si="1"/>
        <v>0</v>
      </c>
      <c r="I20" s="240">
        <f>I18+I19</f>
        <v>0</v>
      </c>
      <c r="J20" s="210">
        <f>IF(SUM(C20:H20)&gt;K7,K7+I20,IF(SUM(C20:H20)&lt;0,0+I20,SUM(C20:I20)))</f>
        <v>0</v>
      </c>
      <c r="K20" s="211">
        <f>J19+J20</f>
        <v>0</v>
      </c>
      <c r="L20" s="143"/>
    </row>
    <row r="21" spans="1:16" ht="16.5" customHeight="1">
      <c r="A21" s="143"/>
      <c r="B21" s="202" t="s">
        <v>19</v>
      </c>
      <c r="C21" s="193">
        <v>0</v>
      </c>
      <c r="D21" s="194">
        <v>0</v>
      </c>
      <c r="E21" s="194">
        <v>0</v>
      </c>
      <c r="F21" s="194">
        <v>0</v>
      </c>
      <c r="G21" s="194">
        <v>0</v>
      </c>
      <c r="H21" s="195">
        <v>0</v>
      </c>
      <c r="I21" s="212">
        <v>0</v>
      </c>
      <c r="J21" s="212">
        <f>SUM(C21:I21)</f>
        <v>0</v>
      </c>
      <c r="K21" s="186" t="s">
        <v>109</v>
      </c>
      <c r="L21" s="143"/>
    </row>
    <row r="22" spans="1:16" ht="16.5" customHeight="1" thickBot="1">
      <c r="A22" s="143"/>
      <c r="B22" s="192" t="s">
        <v>20</v>
      </c>
      <c r="C22" s="204">
        <v>0</v>
      </c>
      <c r="D22" s="194">
        <v>0</v>
      </c>
      <c r="E22" s="194">
        <v>0</v>
      </c>
      <c r="F22" s="194">
        <v>0</v>
      </c>
      <c r="G22" s="194">
        <v>0</v>
      </c>
      <c r="H22" s="195">
        <v>0</v>
      </c>
      <c r="I22" s="205">
        <v>0</v>
      </c>
      <c r="J22" s="205">
        <f>SUM(C22:I22)</f>
        <v>0</v>
      </c>
      <c r="K22" s="239"/>
      <c r="L22" s="143"/>
    </row>
    <row r="23" spans="1:16" ht="16.5" customHeight="1" thickBot="1">
      <c r="A23" s="143"/>
      <c r="B23" s="207" t="s">
        <v>21</v>
      </c>
      <c r="C23" s="213">
        <f t="shared" ref="C23:H23" si="2">IF(C21=0,0,C21-C17)</f>
        <v>0</v>
      </c>
      <c r="D23" s="214">
        <f t="shared" si="2"/>
        <v>0</v>
      </c>
      <c r="E23" s="214">
        <f t="shared" si="2"/>
        <v>0</v>
      </c>
      <c r="F23" s="214">
        <f t="shared" si="2"/>
        <v>0</v>
      </c>
      <c r="G23" s="214">
        <f t="shared" si="2"/>
        <v>0</v>
      </c>
      <c r="H23" s="241">
        <f t="shared" si="2"/>
        <v>0</v>
      </c>
      <c r="I23" s="240">
        <f>I21+I22</f>
        <v>0</v>
      </c>
      <c r="J23" s="210">
        <f>IF(SUM(C23:H23)&gt;K7,K7+I23,IF(SUM(C23:H23)&lt;0,0+I23,SUM(C23:I23)))</f>
        <v>0</v>
      </c>
      <c r="K23" s="211">
        <f>J22+J23</f>
        <v>0</v>
      </c>
      <c r="L23" s="143"/>
    </row>
    <row r="24" spans="1:16" ht="16.5" customHeight="1">
      <c r="A24" s="143"/>
      <c r="B24" s="202" t="s">
        <v>19</v>
      </c>
      <c r="C24" s="193">
        <v>0</v>
      </c>
      <c r="D24" s="194">
        <v>0</v>
      </c>
      <c r="E24" s="194">
        <v>0</v>
      </c>
      <c r="F24" s="194">
        <v>0</v>
      </c>
      <c r="G24" s="194">
        <v>0</v>
      </c>
      <c r="H24" s="195">
        <v>0</v>
      </c>
      <c r="I24" s="212">
        <v>0</v>
      </c>
      <c r="J24" s="212">
        <f>SUM(C24:I24)</f>
        <v>0</v>
      </c>
      <c r="K24" s="215" t="s">
        <v>110</v>
      </c>
      <c r="L24" s="143"/>
    </row>
    <row r="25" spans="1:16" ht="16.5" customHeight="1" thickBot="1">
      <c r="A25" s="143"/>
      <c r="B25" s="192" t="s">
        <v>20</v>
      </c>
      <c r="C25" s="193">
        <v>0</v>
      </c>
      <c r="D25" s="194">
        <v>0</v>
      </c>
      <c r="E25" s="194">
        <v>0</v>
      </c>
      <c r="F25" s="194">
        <v>0</v>
      </c>
      <c r="G25" s="194">
        <v>0</v>
      </c>
      <c r="H25" s="195">
        <v>0</v>
      </c>
      <c r="I25" s="205">
        <v>0</v>
      </c>
      <c r="J25" s="205">
        <f>SUM(C25:I25)</f>
        <v>0</v>
      </c>
      <c r="K25" s="206"/>
      <c r="L25" s="143"/>
    </row>
    <row r="26" spans="1:16" ht="16.5" customHeight="1" thickBot="1">
      <c r="A26" s="143"/>
      <c r="B26" s="207" t="s">
        <v>21</v>
      </c>
      <c r="C26" s="200">
        <f t="shared" ref="C26:H26" si="3">IF(C24=0,0,C24-C17)</f>
        <v>0</v>
      </c>
      <c r="D26" s="216">
        <f t="shared" si="3"/>
        <v>0</v>
      </c>
      <c r="E26" s="216">
        <f t="shared" si="3"/>
        <v>0</v>
      </c>
      <c r="F26" s="216">
        <f t="shared" si="3"/>
        <v>0</v>
      </c>
      <c r="G26" s="216">
        <f t="shared" si="3"/>
        <v>0</v>
      </c>
      <c r="H26" s="242">
        <f t="shared" si="3"/>
        <v>0</v>
      </c>
      <c r="I26" s="240">
        <f>I24+I25</f>
        <v>0</v>
      </c>
      <c r="J26" s="210">
        <f>IF(SUM(C26:H26)&gt;K7,K7+I26,IF(SUM(C26:H26)&lt;0,0+I26,SUM(C26:I26)))</f>
        <v>0</v>
      </c>
      <c r="K26" s="211">
        <f>J25+J26</f>
        <v>0</v>
      </c>
      <c r="L26" s="143"/>
    </row>
    <row r="27" spans="1:16" ht="16.5" customHeight="1">
      <c r="A27" s="143"/>
      <c r="B27" s="202" t="s">
        <v>19</v>
      </c>
      <c r="C27" s="193">
        <v>0</v>
      </c>
      <c r="D27" s="194">
        <v>0</v>
      </c>
      <c r="E27" s="194">
        <v>0</v>
      </c>
      <c r="F27" s="194">
        <v>0</v>
      </c>
      <c r="G27" s="194">
        <v>0</v>
      </c>
      <c r="H27" s="195">
        <v>0</v>
      </c>
      <c r="I27" s="212">
        <v>0</v>
      </c>
      <c r="J27" s="212">
        <f>SUM(C27:I27)</f>
        <v>0</v>
      </c>
      <c r="K27" s="215" t="s">
        <v>111</v>
      </c>
      <c r="L27" s="143"/>
    </row>
    <row r="28" spans="1:16" ht="16.5" customHeight="1" thickBot="1">
      <c r="A28" s="143"/>
      <c r="B28" s="192" t="s">
        <v>20</v>
      </c>
      <c r="C28" s="193">
        <v>0</v>
      </c>
      <c r="D28" s="194">
        <v>0</v>
      </c>
      <c r="E28" s="194">
        <v>0</v>
      </c>
      <c r="F28" s="194">
        <v>0</v>
      </c>
      <c r="G28" s="194">
        <v>0</v>
      </c>
      <c r="H28" s="195">
        <v>0</v>
      </c>
      <c r="I28" s="205">
        <v>0</v>
      </c>
      <c r="J28" s="205">
        <f>SUM(C28:I28)</f>
        <v>0</v>
      </c>
      <c r="K28" s="206"/>
      <c r="L28" s="143"/>
    </row>
    <row r="29" spans="1:16" ht="16.5" customHeight="1" thickBot="1">
      <c r="A29" s="143"/>
      <c r="B29" s="207" t="s">
        <v>21</v>
      </c>
      <c r="C29" s="200">
        <f t="shared" ref="C29:H29" si="4">IF(C27=0,0,C27-C17)</f>
        <v>0</v>
      </c>
      <c r="D29" s="216">
        <f t="shared" si="4"/>
        <v>0</v>
      </c>
      <c r="E29" s="216">
        <f t="shared" si="4"/>
        <v>0</v>
      </c>
      <c r="F29" s="216">
        <f t="shared" si="4"/>
        <v>0</v>
      </c>
      <c r="G29" s="216">
        <f t="shared" si="4"/>
        <v>0</v>
      </c>
      <c r="H29" s="242">
        <f t="shared" si="4"/>
        <v>0</v>
      </c>
      <c r="I29" s="240">
        <f>I27+I28</f>
        <v>0</v>
      </c>
      <c r="J29" s="210">
        <f>IF(SUM(C29:H29)&gt;K7,K7+I29,IF(SUM(C29:H29)&lt;0,0+I29,SUM(C29:I29)))</f>
        <v>0</v>
      </c>
      <c r="K29" s="211">
        <f>J28+J29</f>
        <v>0</v>
      </c>
      <c r="L29" s="143"/>
    </row>
    <row r="30" spans="1:16" ht="16.5" customHeight="1">
      <c r="A30" s="143"/>
      <c r="B30" s="202" t="s">
        <v>19</v>
      </c>
      <c r="C30" s="193">
        <v>0</v>
      </c>
      <c r="D30" s="194">
        <v>0</v>
      </c>
      <c r="E30" s="194">
        <v>0</v>
      </c>
      <c r="F30" s="194">
        <v>0</v>
      </c>
      <c r="G30" s="194">
        <v>0</v>
      </c>
      <c r="H30" s="217">
        <v>0</v>
      </c>
      <c r="I30" s="218">
        <v>0</v>
      </c>
      <c r="J30" s="219">
        <f>SUM(C30:I30)</f>
        <v>0</v>
      </c>
      <c r="K30" s="215" t="s">
        <v>112</v>
      </c>
      <c r="L30" s="143"/>
    </row>
    <row r="31" spans="1:16" ht="16.5" customHeight="1" thickBot="1">
      <c r="A31" s="143"/>
      <c r="B31" s="192" t="s">
        <v>20</v>
      </c>
      <c r="C31" s="243">
        <v>0</v>
      </c>
      <c r="D31" s="220">
        <v>0</v>
      </c>
      <c r="E31" s="220">
        <v>0</v>
      </c>
      <c r="F31" s="220">
        <v>0</v>
      </c>
      <c r="G31" s="220">
        <v>0</v>
      </c>
      <c r="H31" s="221">
        <v>0</v>
      </c>
      <c r="I31" s="222">
        <v>0</v>
      </c>
      <c r="J31" s="223">
        <f>SUM(C31:I31)</f>
        <v>0</v>
      </c>
      <c r="K31" s="224"/>
      <c r="L31" s="143"/>
    </row>
    <row r="32" spans="1:16" ht="16.5" customHeight="1" thickBot="1">
      <c r="A32" s="143"/>
      <c r="B32" s="207" t="s">
        <v>21</v>
      </c>
      <c r="C32" s="244">
        <f>IF(C30=0,0,C30-C17)</f>
        <v>0</v>
      </c>
      <c r="D32" s="225">
        <f>IF(D30=0,0,D30-D17)</f>
        <v>0</v>
      </c>
      <c r="E32" s="225">
        <f>IF(E30=0,0,E30-E17)</f>
        <v>0</v>
      </c>
      <c r="F32" s="225">
        <f>IF(F30=0,0,F30-F17)</f>
        <v>0</v>
      </c>
      <c r="G32" s="225">
        <f>IF(G30=0,0,G30-G17)</f>
        <v>0</v>
      </c>
      <c r="H32" s="226">
        <v>0</v>
      </c>
      <c r="I32" s="227">
        <f>I30+I31</f>
        <v>0</v>
      </c>
      <c r="J32" s="228">
        <f>IF(SUM(C32:H32)&gt;K7,K7+I32,IF(SUM(C32:H32)&lt;0,0+I32,SUM(C32:I32)))</f>
        <v>0</v>
      </c>
      <c r="K32" s="229">
        <f>J31+J32</f>
        <v>0</v>
      </c>
      <c r="L32" s="143"/>
      <c r="P32" s="3" t="s">
        <v>34</v>
      </c>
    </row>
    <row r="33" spans="1:12" ht="16.5" customHeight="1" thickBot="1">
      <c r="A33" s="143"/>
      <c r="B33" s="143"/>
      <c r="C33" s="141"/>
      <c r="D33" s="141"/>
      <c r="E33" s="141"/>
      <c r="F33" s="141"/>
      <c r="G33" s="141"/>
      <c r="H33" s="141"/>
      <c r="I33" s="230" t="s">
        <v>22</v>
      </c>
      <c r="J33" s="142"/>
      <c r="K33" s="231">
        <f>K20+K23+K26+K32+K29</f>
        <v>0</v>
      </c>
      <c r="L33" s="143"/>
    </row>
    <row r="34" spans="1:12">
      <c r="A34" s="143"/>
      <c r="B34" s="143"/>
      <c r="C34" s="143"/>
      <c r="D34" s="143"/>
      <c r="E34" s="143"/>
      <c r="F34" s="143"/>
      <c r="G34" s="143"/>
      <c r="H34" s="143"/>
      <c r="I34" s="143"/>
      <c r="J34" s="144"/>
      <c r="K34" s="232"/>
      <c r="L34" s="143"/>
    </row>
    <row r="35" spans="1:12">
      <c r="A35" s="143"/>
      <c r="B35" s="143"/>
      <c r="C35" s="234">
        <f>K33</f>
        <v>0</v>
      </c>
      <c r="D35" s="233" t="s">
        <v>23</v>
      </c>
      <c r="E35" s="233" t="s">
        <v>24</v>
      </c>
      <c r="F35" s="234">
        <f>K11</f>
        <v>60.67</v>
      </c>
      <c r="G35" s="233" t="s">
        <v>25</v>
      </c>
      <c r="H35" s="233" t="s">
        <v>26</v>
      </c>
      <c r="I35" s="235">
        <f>C35*F35</f>
        <v>0</v>
      </c>
      <c r="J35" s="236" t="s">
        <v>27</v>
      </c>
      <c r="K35" s="232"/>
      <c r="L35" s="143"/>
    </row>
    <row r="36" spans="1:12">
      <c r="A36" s="143"/>
      <c r="B36" s="143"/>
      <c r="C36" s="144"/>
      <c r="D36" s="143"/>
      <c r="E36" s="143"/>
      <c r="F36" s="143"/>
      <c r="G36" s="143"/>
      <c r="H36" s="143"/>
      <c r="I36" s="143"/>
      <c r="J36" s="144"/>
      <c r="K36" s="232"/>
      <c r="L36" s="143"/>
    </row>
    <row r="37" spans="1:12" ht="15.75" thickBot="1">
      <c r="A37" s="143"/>
      <c r="B37" s="144" t="s">
        <v>57</v>
      </c>
      <c r="C37" s="145"/>
      <c r="D37" s="141"/>
      <c r="E37" s="141"/>
      <c r="F37" s="141"/>
      <c r="G37" s="143"/>
      <c r="H37" s="143"/>
      <c r="I37" s="143"/>
      <c r="J37" s="144"/>
      <c r="K37" s="232"/>
      <c r="L37" s="143"/>
    </row>
    <row r="38" spans="1:12" ht="15.75" thickBot="1">
      <c r="A38" s="143"/>
      <c r="B38" s="143" t="s">
        <v>58</v>
      </c>
      <c r="C38" s="142"/>
      <c r="D38" s="141"/>
      <c r="E38" s="141"/>
      <c r="F38" s="141"/>
      <c r="G38" s="143"/>
      <c r="H38" s="143"/>
      <c r="I38" s="143"/>
      <c r="J38" s="144"/>
      <c r="K38" s="232"/>
      <c r="L38" s="143"/>
    </row>
    <row r="39" spans="1:12" ht="15.75" thickBot="1">
      <c r="A39" s="143"/>
      <c r="B39" s="143" t="s">
        <v>62</v>
      </c>
      <c r="C39" s="142"/>
      <c r="D39" s="141"/>
      <c r="E39" s="141"/>
      <c r="F39" s="141"/>
      <c r="G39" s="143"/>
      <c r="H39" s="143"/>
      <c r="I39" s="143"/>
      <c r="J39" s="144"/>
      <c r="K39" s="232"/>
      <c r="L39" s="143"/>
    </row>
    <row r="40" spans="1:12" ht="15.75" thickBot="1">
      <c r="B40" s="143" t="s">
        <v>59</v>
      </c>
      <c r="C40" s="141"/>
      <c r="D40" s="142"/>
      <c r="E40" s="141"/>
      <c r="F40" s="141"/>
      <c r="J40" s="63"/>
      <c r="K40" s="64"/>
    </row>
    <row r="41" spans="1:12" ht="15.75" thickBot="1">
      <c r="B41" s="143" t="s">
        <v>63</v>
      </c>
      <c r="C41" s="141"/>
      <c r="D41" s="142"/>
      <c r="E41" s="141"/>
      <c r="F41" s="141"/>
      <c r="J41" s="63"/>
      <c r="K41" s="64"/>
    </row>
    <row r="42" spans="1:12" ht="15.75" thickBot="1">
      <c r="B42" s="143" t="s">
        <v>60</v>
      </c>
      <c r="C42" s="141"/>
      <c r="D42" s="141"/>
      <c r="E42" s="141"/>
      <c r="F42" s="142"/>
      <c r="J42" s="63"/>
      <c r="K42" s="64"/>
    </row>
    <row r="43" spans="1:12" ht="15.75" thickBot="1">
      <c r="B43" s="71" t="s">
        <v>34</v>
      </c>
      <c r="C43" s="141"/>
      <c r="D43" s="142"/>
      <c r="E43" s="141"/>
      <c r="F43" s="141"/>
      <c r="J43" s="63"/>
      <c r="K43" s="64"/>
    </row>
    <row r="44" spans="1:12" ht="15.75" thickBot="1">
      <c r="B44" s="143" t="s">
        <v>61</v>
      </c>
      <c r="C44" s="141"/>
      <c r="D44" s="142"/>
      <c r="E44" s="141"/>
      <c r="F44" s="141"/>
      <c r="J44" s="63"/>
      <c r="K44" s="64"/>
    </row>
    <row r="45" spans="1:12">
      <c r="B45" s="143"/>
    </row>
    <row r="46" spans="1:12" s="6" customFormat="1" ht="15">
      <c r="B46" s="6" t="s">
        <v>28</v>
      </c>
    </row>
    <row r="47" spans="1:12" s="6" customFormat="1" ht="15">
      <c r="B47" s="6" t="s">
        <v>29</v>
      </c>
    </row>
    <row r="50" spans="2:9">
      <c r="B50" s="3" t="s">
        <v>30</v>
      </c>
      <c r="I50" s="3" t="s">
        <v>31</v>
      </c>
    </row>
    <row r="51" spans="2:9" s="6" customFormat="1" ht="15">
      <c r="B51" s="6" t="s">
        <v>32</v>
      </c>
      <c r="I51" s="6" t="s">
        <v>33</v>
      </c>
    </row>
  </sheetData>
  <pageMargins left="0.75" right="0.75" top="1" bottom="1" header="0.5" footer="0.5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topLeftCell="A4" workbookViewId="0">
      <selection activeCell="W27" sqref="W27"/>
    </sheetView>
  </sheetViews>
  <sheetFormatPr defaultRowHeight="12.75"/>
  <cols>
    <col min="1" max="1" width="4.85546875" style="3" customWidth="1"/>
    <col min="2" max="2" width="18" style="3" customWidth="1"/>
    <col min="3" max="8" width="6.7109375" style="3" customWidth="1"/>
    <col min="9" max="10" width="7.5703125" style="3" customWidth="1"/>
    <col min="11" max="11" width="12.28515625" style="3" customWidth="1"/>
    <col min="12" max="16384" width="9.140625" style="3"/>
  </cols>
  <sheetData>
    <row r="2" spans="2:11" ht="26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8">
      <c r="B3" s="4"/>
    </row>
    <row r="4" spans="2:11" ht="18">
      <c r="B4" s="4"/>
    </row>
    <row r="6" spans="2:11" s="6" customFormat="1" ht="15.75">
      <c r="B6" s="5" t="s">
        <v>56</v>
      </c>
      <c r="F6" s="6" t="s">
        <v>2</v>
      </c>
      <c r="K6" s="7">
        <v>5</v>
      </c>
    </row>
    <row r="7" spans="2:11" s="6" customFormat="1" ht="15.75">
      <c r="F7" s="6" t="s">
        <v>3</v>
      </c>
      <c r="K7" s="7">
        <v>3</v>
      </c>
    </row>
    <row r="8" spans="2:11">
      <c r="K8" s="8"/>
    </row>
    <row r="9" spans="2:11">
      <c r="K9" s="8"/>
    </row>
    <row r="10" spans="2:11" ht="10.5" customHeight="1">
      <c r="K10" s="9"/>
    </row>
    <row r="11" spans="2:11" s="6" customFormat="1" ht="14.25" customHeight="1">
      <c r="B11" s="10" t="s">
        <v>4</v>
      </c>
      <c r="G11" s="6" t="s">
        <v>5</v>
      </c>
      <c r="K11" s="11">
        <f>ROUND(3483/75,2)</f>
        <v>46.44</v>
      </c>
    </row>
    <row r="12" spans="2:11">
      <c r="K12" s="12"/>
    </row>
    <row r="13" spans="2:11">
      <c r="K13" s="12"/>
    </row>
    <row r="14" spans="2:11" ht="13.5" thickBot="1">
      <c r="C14" s="13"/>
      <c r="D14" s="13"/>
      <c r="E14" s="13"/>
      <c r="F14" s="13"/>
      <c r="G14" s="13"/>
      <c r="H14" s="13"/>
    </row>
    <row r="15" spans="2:11" ht="16.5" customHeight="1">
      <c r="B15" s="14" t="s">
        <v>6</v>
      </c>
      <c r="C15" s="15" t="s">
        <v>7</v>
      </c>
      <c r="D15" s="16" t="s">
        <v>8</v>
      </c>
      <c r="E15" s="16" t="s">
        <v>9</v>
      </c>
      <c r="F15" s="16" t="s">
        <v>10</v>
      </c>
      <c r="G15" s="16" t="s">
        <v>11</v>
      </c>
      <c r="H15" s="17" t="s">
        <v>12</v>
      </c>
      <c r="I15" s="14"/>
      <c r="J15" s="18"/>
      <c r="K15" s="19" t="s">
        <v>13</v>
      </c>
    </row>
    <row r="16" spans="2:11" ht="16.5" customHeight="1" thickBot="1">
      <c r="B16" s="20" t="s">
        <v>14</v>
      </c>
      <c r="C16" s="21">
        <v>0</v>
      </c>
      <c r="D16" s="22">
        <v>2</v>
      </c>
      <c r="E16" s="22">
        <v>2</v>
      </c>
      <c r="F16" s="22">
        <v>2</v>
      </c>
      <c r="G16" s="22">
        <v>2</v>
      </c>
      <c r="H16" s="23">
        <v>0</v>
      </c>
      <c r="I16" s="24" t="s">
        <v>15</v>
      </c>
      <c r="J16" s="25" t="s">
        <v>0</v>
      </c>
      <c r="K16" s="26" t="s">
        <v>16</v>
      </c>
    </row>
    <row r="17" spans="2:11" ht="16.5" customHeight="1" thickBot="1">
      <c r="B17" s="27" t="s">
        <v>17</v>
      </c>
      <c r="C17" s="28">
        <f t="shared" ref="C17:H17" si="0">IF(C16=0,0,$K$6/COUNTIF(($C$16:$H$16),"&gt;0"))</f>
        <v>0</v>
      </c>
      <c r="D17" s="28">
        <f t="shared" si="0"/>
        <v>1.25</v>
      </c>
      <c r="E17" s="28">
        <f t="shared" si="0"/>
        <v>1.25</v>
      </c>
      <c r="F17" s="28">
        <f t="shared" si="0"/>
        <v>1.25</v>
      </c>
      <c r="G17" s="28">
        <f t="shared" si="0"/>
        <v>1.25</v>
      </c>
      <c r="H17" s="28">
        <f t="shared" si="0"/>
        <v>0</v>
      </c>
      <c r="I17" s="27"/>
      <c r="J17" s="29"/>
      <c r="K17" s="26" t="s">
        <v>18</v>
      </c>
    </row>
    <row r="18" spans="2:11" ht="15.75" customHeight="1">
      <c r="B18" s="30" t="s">
        <v>19</v>
      </c>
      <c r="C18" s="31">
        <v>0</v>
      </c>
      <c r="D18" s="32">
        <v>2</v>
      </c>
      <c r="E18" s="32">
        <v>2</v>
      </c>
      <c r="F18" s="32">
        <v>2</v>
      </c>
      <c r="G18" s="32">
        <v>2</v>
      </c>
      <c r="H18" s="33">
        <v>0</v>
      </c>
      <c r="I18" s="34">
        <v>0</v>
      </c>
      <c r="J18" s="35">
        <f>SUM(C18:I18)</f>
        <v>8</v>
      </c>
      <c r="K18" s="36" t="s">
        <v>34</v>
      </c>
    </row>
    <row r="19" spans="2:11" ht="16.5" customHeight="1" thickBot="1">
      <c r="B19" s="20" t="s">
        <v>20</v>
      </c>
      <c r="C19" s="37">
        <v>0</v>
      </c>
      <c r="D19" s="22">
        <v>0</v>
      </c>
      <c r="E19" s="22">
        <v>0</v>
      </c>
      <c r="F19" s="22">
        <v>0</v>
      </c>
      <c r="G19" s="22">
        <v>0</v>
      </c>
      <c r="H19" s="38">
        <v>0</v>
      </c>
      <c r="I19" s="39">
        <v>0</v>
      </c>
      <c r="J19" s="40">
        <f>SUM(C19:I19)</f>
        <v>0</v>
      </c>
      <c r="K19" s="41" t="s">
        <v>38</v>
      </c>
    </row>
    <row r="20" spans="2:11" ht="16.5" customHeight="1" thickBot="1">
      <c r="B20" s="42" t="s">
        <v>21</v>
      </c>
      <c r="C20" s="43">
        <f t="shared" ref="C20:H20" si="1">IF(C18=0,0,C18-C17)</f>
        <v>0</v>
      </c>
      <c r="D20" s="28">
        <f t="shared" si="1"/>
        <v>0.75</v>
      </c>
      <c r="E20" s="28">
        <f>IF(E18=0,0,E18-E17)</f>
        <v>0.75</v>
      </c>
      <c r="F20" s="28">
        <f t="shared" si="1"/>
        <v>0.75</v>
      </c>
      <c r="G20" s="28">
        <f t="shared" si="1"/>
        <v>0.75</v>
      </c>
      <c r="H20" s="44">
        <f t="shared" si="1"/>
        <v>0</v>
      </c>
      <c r="I20" s="45">
        <f>I18+I19</f>
        <v>0</v>
      </c>
      <c r="J20" s="46">
        <f>IF(SUM(C20:H20)&gt;K7,K7+I20,IF(SUM(C20:H20)&lt;0,0+I20,SUM(C20:I20)))</f>
        <v>3</v>
      </c>
      <c r="K20" s="47">
        <f>J19+J20</f>
        <v>3</v>
      </c>
    </row>
    <row r="21" spans="2:11" ht="16.5" customHeight="1">
      <c r="B21" s="30" t="s">
        <v>19</v>
      </c>
      <c r="C21" s="31">
        <v>0</v>
      </c>
      <c r="D21" s="32">
        <v>2</v>
      </c>
      <c r="E21" s="32">
        <v>2</v>
      </c>
      <c r="F21" s="32">
        <v>2</v>
      </c>
      <c r="G21" s="32">
        <v>2</v>
      </c>
      <c r="H21" s="33">
        <v>0</v>
      </c>
      <c r="I21" s="34">
        <v>0</v>
      </c>
      <c r="J21" s="48">
        <f>SUM(C21:I21)</f>
        <v>8</v>
      </c>
      <c r="K21" s="36" t="s">
        <v>39</v>
      </c>
    </row>
    <row r="22" spans="2:11" ht="16.5" customHeight="1" thickBot="1">
      <c r="B22" s="20" t="s">
        <v>20</v>
      </c>
      <c r="C22" s="37">
        <v>0</v>
      </c>
      <c r="D22" s="22">
        <v>0</v>
      </c>
      <c r="E22" s="22">
        <v>0</v>
      </c>
      <c r="F22" s="22">
        <v>0</v>
      </c>
      <c r="G22" s="22">
        <v>0</v>
      </c>
      <c r="H22" s="38">
        <v>0</v>
      </c>
      <c r="I22" s="39">
        <v>0</v>
      </c>
      <c r="J22" s="40">
        <f>SUM(C22:I22)</f>
        <v>0</v>
      </c>
      <c r="K22" s="41" t="s">
        <v>40</v>
      </c>
    </row>
    <row r="23" spans="2:11" ht="16.5" customHeight="1" thickBot="1">
      <c r="B23" s="42" t="s">
        <v>21</v>
      </c>
      <c r="C23" s="49">
        <f t="shared" ref="C23:H23" si="2">IF(C21=0,0,C21-C17)</f>
        <v>0</v>
      </c>
      <c r="D23" s="50">
        <f t="shared" si="2"/>
        <v>0.75</v>
      </c>
      <c r="E23" s="50">
        <f t="shared" si="2"/>
        <v>0.75</v>
      </c>
      <c r="F23" s="50">
        <f t="shared" si="2"/>
        <v>0.75</v>
      </c>
      <c r="G23" s="50">
        <f t="shared" si="2"/>
        <v>0.75</v>
      </c>
      <c r="H23" s="51">
        <f t="shared" si="2"/>
        <v>0</v>
      </c>
      <c r="I23" s="45">
        <f>I21+I22</f>
        <v>0</v>
      </c>
      <c r="J23" s="46">
        <f>IF(SUM(C23:H23)&gt;K7,K7+I23,IF(SUM(C23:H23)&lt;0,0+I23,SUM(C23:I23)))</f>
        <v>3</v>
      </c>
      <c r="K23" s="47">
        <f>J22+J23</f>
        <v>3</v>
      </c>
    </row>
    <row r="24" spans="2:11" ht="16.5" customHeight="1">
      <c r="B24" s="52" t="s">
        <v>19</v>
      </c>
      <c r="C24" s="31">
        <v>0</v>
      </c>
      <c r="D24" s="32">
        <v>2</v>
      </c>
      <c r="E24" s="32">
        <v>2</v>
      </c>
      <c r="F24" s="32">
        <v>0</v>
      </c>
      <c r="G24" s="32">
        <v>0</v>
      </c>
      <c r="H24" s="33">
        <v>0</v>
      </c>
      <c r="I24" s="34">
        <v>0</v>
      </c>
      <c r="J24" s="48">
        <f>SUM(C24:I24)</f>
        <v>4</v>
      </c>
      <c r="K24" s="36" t="s">
        <v>41</v>
      </c>
    </row>
    <row r="25" spans="2:11" ht="16.5" customHeight="1" thickBot="1">
      <c r="B25" s="53" t="s">
        <v>20</v>
      </c>
      <c r="C25" s="37">
        <v>0</v>
      </c>
      <c r="D25" s="22">
        <v>0</v>
      </c>
      <c r="E25" s="22">
        <v>0</v>
      </c>
      <c r="F25" s="22">
        <v>0</v>
      </c>
      <c r="G25" s="22">
        <v>0</v>
      </c>
      <c r="H25" s="38">
        <v>0</v>
      </c>
      <c r="I25" s="39">
        <v>0</v>
      </c>
      <c r="J25" s="40">
        <f>SUM(C25:I25)</f>
        <v>0</v>
      </c>
      <c r="K25" s="41" t="s">
        <v>42</v>
      </c>
    </row>
    <row r="26" spans="2:11" ht="16.5" customHeight="1" thickBot="1">
      <c r="B26" s="54" t="s">
        <v>21</v>
      </c>
      <c r="C26" s="43">
        <f t="shared" ref="C26:H26" si="3">IF(C24=0,0,C24-C17)</f>
        <v>0</v>
      </c>
      <c r="D26" s="55">
        <f t="shared" si="3"/>
        <v>0.75</v>
      </c>
      <c r="E26" s="55">
        <f t="shared" si="3"/>
        <v>0.75</v>
      </c>
      <c r="F26" s="55">
        <f t="shared" si="3"/>
        <v>0</v>
      </c>
      <c r="G26" s="55">
        <f t="shared" si="3"/>
        <v>0</v>
      </c>
      <c r="H26" s="56">
        <f t="shared" si="3"/>
        <v>0</v>
      </c>
      <c r="I26" s="45">
        <f>I24+I25</f>
        <v>0</v>
      </c>
      <c r="J26" s="46">
        <f>IF(SUM(C26:H26)&gt;K7,K7+I26,IF(SUM(C26:H26)&lt;0,0+I26,SUM(C26:I26)))</f>
        <v>1.5</v>
      </c>
      <c r="K26" s="47">
        <f>J25+J26</f>
        <v>1.5</v>
      </c>
    </row>
    <row r="27" spans="2:11" ht="16.5" customHeight="1">
      <c r="B27" s="52" t="s">
        <v>19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J27" s="48">
        <f>SUM(C27:I27)</f>
        <v>0</v>
      </c>
      <c r="K27" s="36"/>
    </row>
    <row r="28" spans="2:11" ht="16.5" customHeight="1" thickBot="1">
      <c r="B28" s="53" t="s">
        <v>20</v>
      </c>
      <c r="C28" s="37">
        <v>0</v>
      </c>
      <c r="D28" s="22">
        <v>0</v>
      </c>
      <c r="E28" s="22">
        <v>0</v>
      </c>
      <c r="F28" s="22">
        <v>0</v>
      </c>
      <c r="G28" s="22">
        <v>0</v>
      </c>
      <c r="H28" s="38">
        <v>0</v>
      </c>
      <c r="I28" s="39">
        <v>0</v>
      </c>
      <c r="J28" s="40">
        <f>SUM(C28:I28)</f>
        <v>0</v>
      </c>
      <c r="K28" s="41"/>
    </row>
    <row r="29" spans="2:11" ht="16.5" customHeight="1" thickBot="1">
      <c r="B29" s="54" t="s">
        <v>21</v>
      </c>
      <c r="C29" s="43">
        <f t="shared" ref="C29:H29" si="4">IF(C27=0,0,C27-C17)</f>
        <v>0</v>
      </c>
      <c r="D29" s="55">
        <f t="shared" si="4"/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6">
        <f t="shared" si="4"/>
        <v>0</v>
      </c>
      <c r="I29" s="45">
        <f>I27+I28</f>
        <v>0</v>
      </c>
      <c r="J29" s="46">
        <f>IF(SUM(C29:H29)&gt;K7,K7+I29,IF(SUM(C29:H29)&lt;0,0+I29,SUM(C29:I29)))</f>
        <v>0</v>
      </c>
      <c r="K29" s="47">
        <f>J28+J29</f>
        <v>0</v>
      </c>
    </row>
    <row r="30" spans="2:11" ht="16.5" customHeight="1">
      <c r="B30" s="52" t="s">
        <v>19</v>
      </c>
      <c r="C30" s="57">
        <v>0</v>
      </c>
      <c r="D30" s="58">
        <v>0</v>
      </c>
      <c r="E30" s="58">
        <v>0</v>
      </c>
      <c r="F30" s="58">
        <v>0</v>
      </c>
      <c r="G30" s="58">
        <v>0</v>
      </c>
      <c r="H30" s="59">
        <v>0</v>
      </c>
      <c r="I30" s="34">
        <v>0</v>
      </c>
      <c r="J30" s="48">
        <f>SUM(C30:I30)</f>
        <v>0</v>
      </c>
      <c r="K30" s="36"/>
    </row>
    <row r="31" spans="2:11" ht="16.5" customHeight="1" thickBot="1">
      <c r="B31" s="53" t="s">
        <v>20</v>
      </c>
      <c r="C31" s="37">
        <v>0</v>
      </c>
      <c r="D31" s="22">
        <v>0</v>
      </c>
      <c r="E31" s="22">
        <v>0</v>
      </c>
      <c r="F31" s="22">
        <v>0</v>
      </c>
      <c r="G31" s="22">
        <v>0</v>
      </c>
      <c r="H31" s="38">
        <v>0</v>
      </c>
      <c r="I31" s="39">
        <v>0</v>
      </c>
      <c r="J31" s="40">
        <f>SUM(C31:I31)</f>
        <v>0</v>
      </c>
      <c r="K31" s="41"/>
    </row>
    <row r="32" spans="2:11" ht="16.5" customHeight="1" thickBot="1">
      <c r="B32" s="54" t="s">
        <v>21</v>
      </c>
      <c r="C32" s="43">
        <f>IF(C30=0,0,C30-C17)</f>
        <v>0</v>
      </c>
      <c r="D32" s="55">
        <f>IF(D30=0,0,D30-D17)</f>
        <v>0</v>
      </c>
      <c r="E32" s="55">
        <f>IF(E30=0,0,E30-E17)</f>
        <v>0</v>
      </c>
      <c r="F32" s="55">
        <f>IF(F30=0,0,F30-F17)</f>
        <v>0</v>
      </c>
      <c r="G32" s="55">
        <f>IF(G30=0,0,G30-G17)</f>
        <v>0</v>
      </c>
      <c r="H32" s="56">
        <v>0</v>
      </c>
      <c r="I32" s="45">
        <f>I30+I31</f>
        <v>0</v>
      </c>
      <c r="J32" s="46">
        <f>IF(SUM(C32:H32)&gt;K7,K7+I32,IF(SUM(C32:H32)&lt;0,0+I32,SUM(C32:I32)))</f>
        <v>0</v>
      </c>
      <c r="K32" s="47">
        <f>J31+J32</f>
        <v>0</v>
      </c>
    </row>
    <row r="33" spans="2:11" ht="16.5" customHeight="1" thickBot="1">
      <c r="C33" s="6"/>
      <c r="D33" s="6"/>
      <c r="E33" s="6"/>
      <c r="F33" s="6"/>
      <c r="G33" s="6"/>
      <c r="H33" s="6"/>
      <c r="I33" s="60" t="s">
        <v>22</v>
      </c>
      <c r="J33" s="61"/>
      <c r="K33" s="62">
        <f>K20+K23+K26+K32+K29</f>
        <v>7.5</v>
      </c>
    </row>
    <row r="34" spans="2:11">
      <c r="J34" s="63"/>
      <c r="K34" s="64"/>
    </row>
    <row r="35" spans="2:11">
      <c r="C35" s="65">
        <f>ROUND(K33,0)</f>
        <v>8</v>
      </c>
      <c r="D35" s="66" t="s">
        <v>23</v>
      </c>
      <c r="E35" s="66" t="s">
        <v>24</v>
      </c>
      <c r="F35" s="67">
        <f>K11</f>
        <v>46.44</v>
      </c>
      <c r="G35" s="66" t="s">
        <v>25</v>
      </c>
      <c r="H35" s="66" t="s">
        <v>26</v>
      </c>
      <c r="I35" s="68">
        <f>C35*F35</f>
        <v>371.52</v>
      </c>
      <c r="J35" s="69" t="s">
        <v>27</v>
      </c>
      <c r="K35" s="64"/>
    </row>
    <row r="36" spans="2:11">
      <c r="J36" s="63"/>
      <c r="K36" s="64"/>
    </row>
    <row r="38" spans="2:11" s="6" customFormat="1" ht="15">
      <c r="B38" s="6" t="s">
        <v>28</v>
      </c>
    </row>
    <row r="39" spans="2:11" s="6" customFormat="1" ht="15">
      <c r="B39" s="6" t="s">
        <v>29</v>
      </c>
    </row>
    <row r="42" spans="2:11">
      <c r="B42" s="3" t="s">
        <v>30</v>
      </c>
      <c r="I42" s="3" t="s">
        <v>31</v>
      </c>
    </row>
    <row r="43" spans="2:11" s="6" customFormat="1" ht="15">
      <c r="B43" s="6" t="s">
        <v>32</v>
      </c>
      <c r="I43" s="6" t="s">
        <v>33</v>
      </c>
    </row>
  </sheetData>
  <pageMargins left="0.75" right="0.75" top="1" bottom="1" header="0.5" footer="0.5"/>
  <pageSetup paperSize="9" scale="95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workbookViewId="0">
      <selection activeCell="S15" sqref="S15"/>
    </sheetView>
  </sheetViews>
  <sheetFormatPr defaultRowHeight="12.75"/>
  <cols>
    <col min="1" max="1" width="4.85546875" style="3" customWidth="1"/>
    <col min="2" max="2" width="18" style="3" customWidth="1"/>
    <col min="3" max="8" width="6.28515625" style="3" customWidth="1"/>
    <col min="9" max="10" width="7.5703125" style="3" customWidth="1"/>
    <col min="11" max="11" width="12.28515625" style="3" customWidth="1"/>
    <col min="12" max="16384" width="9.140625" style="3"/>
  </cols>
  <sheetData>
    <row r="2" spans="2:11" ht="26.25">
      <c r="B2" s="72" t="s">
        <v>55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18">
      <c r="B3" s="74"/>
      <c r="C3" s="73"/>
      <c r="D3" s="73"/>
      <c r="E3" s="73"/>
      <c r="F3" s="73"/>
      <c r="G3" s="73"/>
      <c r="H3" s="73"/>
      <c r="I3" s="73"/>
      <c r="J3" s="73"/>
      <c r="K3" s="73"/>
    </row>
    <row r="4" spans="2:11" ht="18">
      <c r="B4" s="74"/>
      <c r="C4" s="73"/>
      <c r="D4" s="73"/>
      <c r="E4" s="73"/>
      <c r="F4" s="73"/>
      <c r="G4" s="73"/>
      <c r="H4" s="73"/>
      <c r="I4" s="73"/>
      <c r="J4" s="73"/>
      <c r="K4" s="73"/>
    </row>
    <row r="5" spans="2:11"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2:11" s="6" customFormat="1" ht="15.75">
      <c r="B6" s="70" t="str">
        <f>R.Naleźnik!B6</f>
        <v>za miesiąc październik 2019 r.</v>
      </c>
      <c r="C6" s="70"/>
      <c r="D6" s="70"/>
      <c r="E6" s="70"/>
      <c r="F6" s="70" t="s">
        <v>2</v>
      </c>
      <c r="G6" s="70"/>
      <c r="H6" s="70"/>
      <c r="I6" s="70"/>
      <c r="J6" s="70"/>
      <c r="K6" s="75">
        <v>17</v>
      </c>
    </row>
    <row r="7" spans="2:11" s="6" customFormat="1" ht="15.75">
      <c r="B7" s="70"/>
      <c r="C7" s="70"/>
      <c r="D7" s="70"/>
      <c r="E7" s="70"/>
      <c r="F7" s="70" t="s">
        <v>3</v>
      </c>
      <c r="G7" s="70"/>
      <c r="H7" s="70"/>
      <c r="I7" s="70"/>
      <c r="J7" s="70"/>
      <c r="K7" s="75">
        <v>5</v>
      </c>
    </row>
    <row r="8" spans="2:11">
      <c r="B8" s="73"/>
      <c r="C8" s="73"/>
      <c r="D8" s="73"/>
      <c r="E8" s="73"/>
      <c r="F8" s="73"/>
      <c r="G8" s="73"/>
      <c r="H8" s="73"/>
      <c r="I8" s="73"/>
      <c r="J8" s="73"/>
      <c r="K8" s="76"/>
    </row>
    <row r="9" spans="2:11">
      <c r="B9" s="73"/>
      <c r="C9" s="73"/>
      <c r="D9" s="73"/>
      <c r="E9" s="73"/>
      <c r="F9" s="73"/>
      <c r="G9" s="73"/>
      <c r="H9" s="73"/>
      <c r="I9" s="73"/>
      <c r="J9" s="73"/>
      <c r="K9" s="76"/>
    </row>
    <row r="10" spans="2:11" ht="10.5" customHeight="1">
      <c r="B10" s="73"/>
      <c r="C10" s="73"/>
      <c r="D10" s="73"/>
      <c r="E10" s="73"/>
      <c r="F10" s="73"/>
      <c r="G10" s="73"/>
      <c r="H10" s="73"/>
      <c r="I10" s="73"/>
      <c r="J10" s="73"/>
      <c r="K10" s="77"/>
    </row>
    <row r="11" spans="2:11" s="6" customFormat="1" ht="14.25" customHeight="1">
      <c r="B11" s="78" t="s">
        <v>36</v>
      </c>
      <c r="C11" s="70"/>
      <c r="D11" s="70"/>
      <c r="E11" s="70"/>
      <c r="F11" s="70"/>
      <c r="G11" s="70" t="s">
        <v>5</v>
      </c>
      <c r="H11" s="70"/>
      <c r="I11" s="70"/>
      <c r="J11" s="70"/>
      <c r="K11" s="79">
        <f>ROUND(2965/75,2)</f>
        <v>39.53</v>
      </c>
    </row>
    <row r="12" spans="2:11" ht="15.75">
      <c r="B12" s="73"/>
      <c r="C12" s="73"/>
      <c r="D12" s="73"/>
      <c r="E12" s="73"/>
      <c r="F12" s="73"/>
      <c r="G12" s="70"/>
      <c r="H12" s="73"/>
      <c r="I12" s="73"/>
      <c r="J12" s="73"/>
      <c r="K12" s="79"/>
    </row>
    <row r="13" spans="2:11">
      <c r="B13" s="73"/>
      <c r="C13" s="73"/>
      <c r="D13" s="73"/>
      <c r="E13" s="73"/>
      <c r="F13" s="73"/>
      <c r="G13" s="73"/>
      <c r="H13" s="73"/>
      <c r="I13" s="73"/>
      <c r="J13" s="73"/>
      <c r="K13" s="80"/>
    </row>
    <row r="14" spans="2:11" ht="13.5" thickBot="1">
      <c r="B14" s="73"/>
      <c r="C14" s="81"/>
      <c r="D14" s="81"/>
      <c r="E14" s="81"/>
      <c r="F14" s="81"/>
      <c r="G14" s="81"/>
      <c r="H14" s="81"/>
      <c r="I14" s="73"/>
      <c r="J14" s="73"/>
      <c r="K14" s="73"/>
    </row>
    <row r="15" spans="2:11" ht="16.5" customHeight="1">
      <c r="B15" s="82" t="s">
        <v>6</v>
      </c>
      <c r="C15" s="83" t="s">
        <v>7</v>
      </c>
      <c r="D15" s="84" t="s">
        <v>8</v>
      </c>
      <c r="E15" s="84" t="s">
        <v>9</v>
      </c>
      <c r="F15" s="84" t="s">
        <v>10</v>
      </c>
      <c r="G15" s="84" t="s">
        <v>11</v>
      </c>
      <c r="H15" s="85" t="s">
        <v>12</v>
      </c>
      <c r="I15" s="82"/>
      <c r="J15" s="86"/>
      <c r="K15" s="87" t="s">
        <v>13</v>
      </c>
    </row>
    <row r="16" spans="2:11" ht="16.5" customHeight="1" thickBot="1">
      <c r="B16" s="88" t="s">
        <v>14</v>
      </c>
      <c r="C16" s="89">
        <v>4</v>
      </c>
      <c r="D16" s="90">
        <v>6</v>
      </c>
      <c r="E16" s="90">
        <v>5</v>
      </c>
      <c r="F16" s="90">
        <v>5</v>
      </c>
      <c r="G16" s="90">
        <v>3</v>
      </c>
      <c r="H16" s="91">
        <v>0</v>
      </c>
      <c r="I16" s="92" t="s">
        <v>15</v>
      </c>
      <c r="J16" s="93" t="s">
        <v>0</v>
      </c>
      <c r="K16" s="94" t="s">
        <v>16</v>
      </c>
    </row>
    <row r="17" spans="2:11" ht="16.5" customHeight="1" thickBot="1">
      <c r="B17" s="95" t="s">
        <v>17</v>
      </c>
      <c r="C17" s="96">
        <v>3.6</v>
      </c>
      <c r="D17" s="96">
        <v>3.6</v>
      </c>
      <c r="E17" s="96">
        <v>3.6</v>
      </c>
      <c r="F17" s="96">
        <v>3.6</v>
      </c>
      <c r="G17" s="96">
        <v>3.6</v>
      </c>
      <c r="H17" s="96">
        <v>0</v>
      </c>
      <c r="I17" s="95"/>
      <c r="J17" s="97"/>
      <c r="K17" s="94" t="s">
        <v>18</v>
      </c>
    </row>
    <row r="18" spans="2:11" ht="15.75" customHeight="1">
      <c r="B18" s="98" t="s">
        <v>19</v>
      </c>
      <c r="C18" s="99">
        <v>4</v>
      </c>
      <c r="D18" s="100">
        <v>6</v>
      </c>
      <c r="E18" s="100">
        <v>5</v>
      </c>
      <c r="F18" s="100">
        <v>5</v>
      </c>
      <c r="G18" s="100">
        <v>3</v>
      </c>
      <c r="H18" s="101">
        <v>0</v>
      </c>
      <c r="I18" s="102">
        <v>0</v>
      </c>
      <c r="J18" s="103">
        <f>SUM(C18:I18)</f>
        <v>23</v>
      </c>
      <c r="K18" s="104" t="s">
        <v>43</v>
      </c>
    </row>
    <row r="19" spans="2:11" ht="16.5" customHeight="1" thickBot="1">
      <c r="B19" s="88" t="s">
        <v>20</v>
      </c>
      <c r="C19" s="105">
        <v>0</v>
      </c>
      <c r="D19" s="90">
        <v>0</v>
      </c>
      <c r="E19" s="90">
        <v>1</v>
      </c>
      <c r="F19" s="90">
        <v>0</v>
      </c>
      <c r="G19" s="90">
        <v>0</v>
      </c>
      <c r="H19" s="106">
        <v>0</v>
      </c>
      <c r="I19" s="107">
        <v>0</v>
      </c>
      <c r="J19" s="108">
        <f>SUM(C19:I19)</f>
        <v>1</v>
      </c>
      <c r="K19" s="109" t="s">
        <v>44</v>
      </c>
    </row>
    <row r="20" spans="2:11" ht="16.5" customHeight="1" thickBot="1">
      <c r="B20" s="110" t="s">
        <v>21</v>
      </c>
      <c r="C20" s="111">
        <f t="shared" ref="C20:H20" si="0">IF(C18=0,0,C18-C17)</f>
        <v>0.39999999999999991</v>
      </c>
      <c r="D20" s="96">
        <f t="shared" si="0"/>
        <v>2.4</v>
      </c>
      <c r="E20" s="96">
        <f>IF(E18=0,0,E18-E17)</f>
        <v>1.4</v>
      </c>
      <c r="F20" s="96">
        <f t="shared" si="0"/>
        <v>1.4</v>
      </c>
      <c r="G20" s="96">
        <f t="shared" si="0"/>
        <v>-0.60000000000000009</v>
      </c>
      <c r="H20" s="112">
        <f t="shared" si="0"/>
        <v>0</v>
      </c>
      <c r="I20" s="113">
        <f>I18+I19</f>
        <v>0</v>
      </c>
      <c r="J20" s="114">
        <f>IF(SUM(C20:H20)&gt;K7,K7+I20,IF(SUM(C20:H20)&lt;0,0+I20,SUM(C20:I20)))</f>
        <v>5</v>
      </c>
      <c r="K20" s="115">
        <f>J19+J20</f>
        <v>6</v>
      </c>
    </row>
    <row r="21" spans="2:11" ht="16.5" customHeight="1">
      <c r="B21" s="98" t="s">
        <v>19</v>
      </c>
      <c r="C21" s="99">
        <v>4</v>
      </c>
      <c r="D21" s="100">
        <v>6</v>
      </c>
      <c r="E21" s="100">
        <v>5</v>
      </c>
      <c r="F21" s="100">
        <v>5</v>
      </c>
      <c r="G21" s="100">
        <v>3</v>
      </c>
      <c r="H21" s="101">
        <v>0</v>
      </c>
      <c r="I21" s="102">
        <v>0</v>
      </c>
      <c r="J21" s="116">
        <f>SUM(C21:I21)</f>
        <v>23</v>
      </c>
      <c r="K21" s="104" t="s">
        <v>45</v>
      </c>
    </row>
    <row r="22" spans="2:11" ht="16.5" customHeight="1" thickBot="1">
      <c r="B22" s="88" t="s">
        <v>20</v>
      </c>
      <c r="C22" s="105">
        <v>0</v>
      </c>
      <c r="D22" s="90">
        <v>0</v>
      </c>
      <c r="E22" s="90">
        <v>0</v>
      </c>
      <c r="F22" s="90">
        <v>0</v>
      </c>
      <c r="G22" s="90">
        <v>0</v>
      </c>
      <c r="H22" s="106">
        <v>0</v>
      </c>
      <c r="I22" s="107">
        <v>0</v>
      </c>
      <c r="J22" s="108">
        <f>SUM(C22:I22)</f>
        <v>0</v>
      </c>
      <c r="K22" s="109" t="s">
        <v>46</v>
      </c>
    </row>
    <row r="23" spans="2:11" ht="16.5" customHeight="1" thickBot="1">
      <c r="B23" s="110" t="s">
        <v>21</v>
      </c>
      <c r="C23" s="111">
        <f t="shared" ref="C23:H23" si="1">IF(C21=0,0,C21-C17)</f>
        <v>0.39999999999999991</v>
      </c>
      <c r="D23" s="96">
        <f t="shared" si="1"/>
        <v>2.4</v>
      </c>
      <c r="E23" s="96">
        <f t="shared" si="1"/>
        <v>1.4</v>
      </c>
      <c r="F23" s="96">
        <f t="shared" si="1"/>
        <v>1.4</v>
      </c>
      <c r="G23" s="96">
        <f t="shared" si="1"/>
        <v>-0.60000000000000009</v>
      </c>
      <c r="H23" s="112">
        <f t="shared" si="1"/>
        <v>0</v>
      </c>
      <c r="I23" s="113">
        <f>I21+I22</f>
        <v>0</v>
      </c>
      <c r="J23" s="114">
        <f>IF(SUM(C23:H23)&gt;K7,K7+I23,IF(SUM(C23:H23)&lt;0,0+I23,SUM(C23:I23)))</f>
        <v>5</v>
      </c>
      <c r="K23" s="115">
        <f>J22+J23</f>
        <v>5</v>
      </c>
    </row>
    <row r="24" spans="2:11" ht="16.5" customHeight="1">
      <c r="B24" s="98" t="s">
        <v>19</v>
      </c>
      <c r="C24" s="99">
        <v>4</v>
      </c>
      <c r="D24" s="100">
        <v>6</v>
      </c>
      <c r="E24" s="100">
        <v>5</v>
      </c>
      <c r="F24" s="100">
        <v>0</v>
      </c>
      <c r="G24" s="100">
        <v>0</v>
      </c>
      <c r="H24" s="101">
        <v>0</v>
      </c>
      <c r="I24" s="102">
        <v>0</v>
      </c>
      <c r="J24" s="116">
        <f>SUM(C24:I24)</f>
        <v>15</v>
      </c>
      <c r="K24" s="104" t="s">
        <v>47</v>
      </c>
    </row>
    <row r="25" spans="2:11" ht="16.5" customHeight="1" thickBot="1">
      <c r="B25" s="88" t="s">
        <v>20</v>
      </c>
      <c r="C25" s="105">
        <v>0</v>
      </c>
      <c r="D25" s="90">
        <v>0</v>
      </c>
      <c r="E25" s="90">
        <v>0</v>
      </c>
      <c r="F25" s="90">
        <v>0</v>
      </c>
      <c r="G25" s="90">
        <v>0</v>
      </c>
      <c r="H25" s="106">
        <v>0</v>
      </c>
      <c r="I25" s="107">
        <v>0</v>
      </c>
      <c r="J25" s="108">
        <f>SUM(C25:I25)</f>
        <v>0</v>
      </c>
      <c r="K25" s="109" t="s">
        <v>48</v>
      </c>
    </row>
    <row r="26" spans="2:11" ht="16.5" customHeight="1" thickBot="1">
      <c r="B26" s="110" t="s">
        <v>21</v>
      </c>
      <c r="C26" s="117">
        <f t="shared" ref="C26:H26" si="2">IF(C24=0,0,C24-C17)</f>
        <v>0.39999999999999991</v>
      </c>
      <c r="D26" s="118">
        <f t="shared" si="2"/>
        <v>2.4</v>
      </c>
      <c r="E26" s="118">
        <f t="shared" si="2"/>
        <v>1.4</v>
      </c>
      <c r="F26" s="118">
        <f t="shared" si="2"/>
        <v>0</v>
      </c>
      <c r="G26" s="118">
        <f t="shared" si="2"/>
        <v>0</v>
      </c>
      <c r="H26" s="119">
        <f t="shared" si="2"/>
        <v>0</v>
      </c>
      <c r="I26" s="113">
        <f>I24+I25</f>
        <v>0</v>
      </c>
      <c r="J26" s="114">
        <f>IF(SUM(C26:H26)&gt;K7,K7+I26,IF(SUM(C26:H26)&lt;0,0+I26,SUM(C26:I26)))</f>
        <v>4.1999999999999993</v>
      </c>
      <c r="K26" s="115">
        <f>J25+J26</f>
        <v>4.1999999999999993</v>
      </c>
    </row>
    <row r="27" spans="2:11" ht="16.5" customHeight="1">
      <c r="B27" s="120" t="s">
        <v>19</v>
      </c>
      <c r="C27" s="99">
        <v>0</v>
      </c>
      <c r="D27" s="100">
        <v>0</v>
      </c>
      <c r="E27" s="100">
        <v>0</v>
      </c>
      <c r="F27" s="100">
        <v>0</v>
      </c>
      <c r="G27" s="100">
        <v>0</v>
      </c>
      <c r="H27" s="101">
        <v>0</v>
      </c>
      <c r="I27" s="102">
        <v>0</v>
      </c>
      <c r="J27" s="116">
        <f>SUM(C27:I27)</f>
        <v>0</v>
      </c>
      <c r="K27" s="104" t="s">
        <v>49</v>
      </c>
    </row>
    <row r="28" spans="2:11" ht="16.5" customHeight="1" thickBot="1">
      <c r="B28" s="121" t="s">
        <v>20</v>
      </c>
      <c r="C28" s="105">
        <v>0</v>
      </c>
      <c r="D28" s="90">
        <v>0</v>
      </c>
      <c r="E28" s="90">
        <v>0</v>
      </c>
      <c r="F28" s="90">
        <v>0</v>
      </c>
      <c r="G28" s="90">
        <v>0</v>
      </c>
      <c r="H28" s="106">
        <v>0</v>
      </c>
      <c r="I28" s="107">
        <v>0</v>
      </c>
      <c r="J28" s="108">
        <f>SUM(C28:I28)</f>
        <v>0</v>
      </c>
      <c r="K28" s="109" t="s">
        <v>50</v>
      </c>
    </row>
    <row r="29" spans="2:11" ht="16.5" customHeight="1" thickBot="1">
      <c r="B29" s="122" t="s">
        <v>21</v>
      </c>
      <c r="C29" s="111">
        <f t="shared" ref="C29:H29" si="3">IF(C27=0,0,C27-C17)</f>
        <v>0</v>
      </c>
      <c r="D29" s="123">
        <f t="shared" si="3"/>
        <v>0</v>
      </c>
      <c r="E29" s="123">
        <f t="shared" si="3"/>
        <v>0</v>
      </c>
      <c r="F29" s="123">
        <f t="shared" si="3"/>
        <v>0</v>
      </c>
      <c r="G29" s="123">
        <f t="shared" si="3"/>
        <v>0</v>
      </c>
      <c r="H29" s="124">
        <f t="shared" si="3"/>
        <v>0</v>
      </c>
      <c r="I29" s="113">
        <f>I27+I28</f>
        <v>0</v>
      </c>
      <c r="J29" s="114">
        <f>IF(SUM(C29:H29)&gt;K7,K7+I29,IF(SUM(C29:H29)&lt;0,0+I29,SUM(C29:I29)))</f>
        <v>0</v>
      </c>
      <c r="K29" s="115">
        <f>J28+J29</f>
        <v>0</v>
      </c>
    </row>
    <row r="30" spans="2:11" ht="16.5" customHeight="1">
      <c r="B30" s="98" t="s">
        <v>19</v>
      </c>
      <c r="C30" s="125">
        <v>0</v>
      </c>
      <c r="D30" s="126">
        <v>0</v>
      </c>
      <c r="E30" s="126">
        <v>0</v>
      </c>
      <c r="F30" s="126">
        <v>0</v>
      </c>
      <c r="G30" s="126">
        <v>0</v>
      </c>
      <c r="H30" s="127">
        <v>0</v>
      </c>
      <c r="I30" s="102">
        <v>0</v>
      </c>
      <c r="J30" s="116">
        <f>SUM(C30:I30)</f>
        <v>0</v>
      </c>
      <c r="K30" s="104"/>
    </row>
    <row r="31" spans="2:11" ht="16.5" customHeight="1" thickBot="1">
      <c r="B31" s="88" t="s">
        <v>20</v>
      </c>
      <c r="C31" s="105">
        <v>0</v>
      </c>
      <c r="D31" s="90">
        <v>0</v>
      </c>
      <c r="E31" s="90">
        <v>0</v>
      </c>
      <c r="F31" s="90">
        <v>0</v>
      </c>
      <c r="G31" s="90">
        <v>0</v>
      </c>
      <c r="H31" s="106">
        <v>0</v>
      </c>
      <c r="I31" s="107">
        <v>0</v>
      </c>
      <c r="J31" s="108">
        <f>SUM(C31:I31)</f>
        <v>0</v>
      </c>
      <c r="K31" s="109"/>
    </row>
    <row r="32" spans="2:11" ht="16.5" customHeight="1" thickBot="1">
      <c r="B32" s="110" t="s">
        <v>21</v>
      </c>
      <c r="C32" s="111">
        <f t="shared" ref="C32:H32" si="4">IF(C30=0,0,C30-C17)</f>
        <v>0</v>
      </c>
      <c r="D32" s="96">
        <f t="shared" si="4"/>
        <v>0</v>
      </c>
      <c r="E32" s="96">
        <f t="shared" si="4"/>
        <v>0</v>
      </c>
      <c r="F32" s="96">
        <f t="shared" si="4"/>
        <v>0</v>
      </c>
      <c r="G32" s="96">
        <f t="shared" si="4"/>
        <v>0</v>
      </c>
      <c r="H32" s="112">
        <f t="shared" si="4"/>
        <v>0</v>
      </c>
      <c r="I32" s="113">
        <f>I30+I31</f>
        <v>0</v>
      </c>
      <c r="J32" s="114">
        <f>IF(SUM(C32:H32)&gt;K7,K7+I32,IF(SUM(C32:H32)&lt;0,0+I32,SUM(C32:I32)))</f>
        <v>0</v>
      </c>
      <c r="K32" s="115">
        <f>J31+J32</f>
        <v>0</v>
      </c>
    </row>
    <row r="33" spans="2:11" ht="16.5" customHeight="1" thickBot="1">
      <c r="B33" s="73"/>
      <c r="C33" s="70"/>
      <c r="D33" s="70"/>
      <c r="E33" s="70"/>
      <c r="F33" s="70"/>
      <c r="G33" s="70"/>
      <c r="H33" s="70"/>
      <c r="I33" s="128" t="s">
        <v>22</v>
      </c>
      <c r="J33" s="129"/>
      <c r="K33" s="130">
        <f>K20+K23+K26+K32+K29</f>
        <v>15.2</v>
      </c>
    </row>
    <row r="34" spans="2:11">
      <c r="B34" s="73"/>
      <c r="C34" s="73"/>
      <c r="D34" s="73"/>
      <c r="E34" s="73"/>
      <c r="F34" s="73"/>
      <c r="G34" s="73"/>
      <c r="H34" s="73"/>
      <c r="I34" s="73"/>
      <c r="J34" s="131"/>
      <c r="K34" s="132"/>
    </row>
    <row r="35" spans="2:11">
      <c r="B35" s="73"/>
      <c r="C35" s="133">
        <f>ROUND(K33,0)</f>
        <v>15</v>
      </c>
      <c r="D35" s="134" t="s">
        <v>23</v>
      </c>
      <c r="E35" s="134" t="s">
        <v>24</v>
      </c>
      <c r="F35" s="135">
        <f>K11</f>
        <v>39.53</v>
      </c>
      <c r="G35" s="134" t="s">
        <v>25</v>
      </c>
      <c r="H35" s="134" t="s">
        <v>26</v>
      </c>
      <c r="I35" s="136">
        <f>C35*F35</f>
        <v>592.95000000000005</v>
      </c>
      <c r="J35" s="137" t="s">
        <v>27</v>
      </c>
      <c r="K35" s="132"/>
    </row>
    <row r="36" spans="2:11">
      <c r="B36" s="73"/>
      <c r="C36" s="133"/>
      <c r="D36" s="134"/>
      <c r="E36" s="134"/>
      <c r="F36" s="135"/>
      <c r="G36" s="134"/>
      <c r="H36" s="134"/>
      <c r="I36" s="138"/>
      <c r="J36" s="137"/>
      <c r="K36" s="132"/>
    </row>
    <row r="37" spans="2:11">
      <c r="I37" s="67"/>
    </row>
    <row r="38" spans="2:11">
      <c r="I38" s="67"/>
    </row>
    <row r="39" spans="2:11" s="6" customFormat="1" ht="15">
      <c r="B39" s="6" t="s">
        <v>35</v>
      </c>
    </row>
    <row r="40" spans="2:11" s="6" customFormat="1" ht="15">
      <c r="B40" s="6" t="s">
        <v>29</v>
      </c>
    </row>
    <row r="43" spans="2:11">
      <c r="B43" s="3" t="s">
        <v>30</v>
      </c>
      <c r="I43" s="3" t="s">
        <v>31</v>
      </c>
    </row>
    <row r="44" spans="2:11" s="6" customFormat="1" ht="15">
      <c r="B44" s="6" t="s">
        <v>32</v>
      </c>
      <c r="I44" s="6" t="s">
        <v>33</v>
      </c>
    </row>
  </sheetData>
  <pageMargins left="0.75" right="0.75" top="1" bottom="1" header="0.5" footer="0.5"/>
  <pageSetup paperSize="9" scale="88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topLeftCell="A4" zoomScale="115" zoomScaleNormal="115" workbookViewId="0">
      <selection activeCell="Q20" sqref="Q20"/>
    </sheetView>
  </sheetViews>
  <sheetFormatPr defaultRowHeight="12.75"/>
  <cols>
    <col min="1" max="1" width="4.85546875" style="3" customWidth="1"/>
    <col min="2" max="2" width="18" style="3" customWidth="1"/>
    <col min="3" max="8" width="6.7109375" style="3" customWidth="1"/>
    <col min="9" max="10" width="7.5703125" style="3" customWidth="1"/>
    <col min="11" max="11" width="12.28515625" style="3" customWidth="1"/>
    <col min="12" max="16384" width="9.140625" style="3"/>
  </cols>
  <sheetData>
    <row r="2" spans="2:11" ht="26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8">
      <c r="B3" s="4"/>
    </row>
    <row r="4" spans="2:11" ht="18">
      <c r="B4" s="4"/>
    </row>
    <row r="6" spans="2:11" s="6" customFormat="1" ht="15.75">
      <c r="B6" s="5" t="str">
        <f>R.Naleźnik!B6</f>
        <v>za miesiąc październik 2019 r.</v>
      </c>
      <c r="F6" s="6" t="s">
        <v>2</v>
      </c>
      <c r="K6" s="7">
        <v>18</v>
      </c>
    </row>
    <row r="7" spans="2:11" s="6" customFormat="1" ht="15.75">
      <c r="F7" s="6" t="s">
        <v>3</v>
      </c>
      <c r="K7" s="7">
        <v>4</v>
      </c>
    </row>
    <row r="8" spans="2:11">
      <c r="K8" s="8"/>
    </row>
    <row r="9" spans="2:11">
      <c r="K9" s="8"/>
    </row>
    <row r="10" spans="2:11" ht="10.5" customHeight="1">
      <c r="K10" s="9"/>
    </row>
    <row r="11" spans="2:11" s="6" customFormat="1" ht="14.25" customHeight="1">
      <c r="B11" s="10" t="s">
        <v>37</v>
      </c>
      <c r="G11" s="6" t="s">
        <v>5</v>
      </c>
      <c r="K11" s="11">
        <f>ROUND(2862/75,2)</f>
        <v>38.159999999999997</v>
      </c>
    </row>
    <row r="12" spans="2:11">
      <c r="K12" s="12"/>
    </row>
    <row r="13" spans="2:11">
      <c r="K13" s="12"/>
    </row>
    <row r="14" spans="2:11" ht="13.5" thickBot="1">
      <c r="C14" s="13"/>
      <c r="D14" s="13"/>
      <c r="E14" s="13"/>
      <c r="F14" s="13"/>
      <c r="G14" s="13"/>
      <c r="H14" s="13"/>
    </row>
    <row r="15" spans="2:11" ht="16.5" customHeight="1">
      <c r="B15" s="14" t="s">
        <v>6</v>
      </c>
      <c r="C15" s="15" t="s">
        <v>7</v>
      </c>
      <c r="D15" s="16" t="s">
        <v>8</v>
      </c>
      <c r="E15" s="16" t="s">
        <v>9</v>
      </c>
      <c r="F15" s="16" t="s">
        <v>10</v>
      </c>
      <c r="G15" s="16" t="s">
        <v>11</v>
      </c>
      <c r="H15" s="17" t="s">
        <v>12</v>
      </c>
      <c r="I15" s="14"/>
      <c r="J15" s="18"/>
      <c r="K15" s="19" t="s">
        <v>13</v>
      </c>
    </row>
    <row r="16" spans="2:11" ht="16.5" customHeight="1" thickBot="1">
      <c r="B16" s="20" t="s">
        <v>14</v>
      </c>
      <c r="C16" s="21">
        <v>6</v>
      </c>
      <c r="D16" s="22">
        <v>7</v>
      </c>
      <c r="E16" s="22">
        <v>0</v>
      </c>
      <c r="F16" s="22">
        <v>6</v>
      </c>
      <c r="G16" s="22">
        <v>1</v>
      </c>
      <c r="H16" s="23">
        <v>0</v>
      </c>
      <c r="I16" s="24" t="s">
        <v>15</v>
      </c>
      <c r="J16" s="25" t="s">
        <v>0</v>
      </c>
      <c r="K16" s="26" t="s">
        <v>16</v>
      </c>
    </row>
    <row r="17" spans="2:11" ht="16.5" customHeight="1" thickBot="1">
      <c r="B17" s="27" t="s">
        <v>17</v>
      </c>
      <c r="C17" s="28">
        <f t="shared" ref="C17:H17" si="0">IF(C16=0,0,$K$6/COUNTIF(($C$16:$H$16),"&gt;0"))</f>
        <v>4.5</v>
      </c>
      <c r="D17" s="28">
        <f t="shared" si="0"/>
        <v>4.5</v>
      </c>
      <c r="E17" s="28">
        <f t="shared" si="0"/>
        <v>0</v>
      </c>
      <c r="F17" s="28">
        <f t="shared" si="0"/>
        <v>4.5</v>
      </c>
      <c r="G17" s="28">
        <f t="shared" si="0"/>
        <v>4.5</v>
      </c>
      <c r="H17" s="28">
        <f t="shared" si="0"/>
        <v>0</v>
      </c>
      <c r="I17" s="27"/>
      <c r="J17" s="29"/>
      <c r="K17" s="26" t="s">
        <v>18</v>
      </c>
    </row>
    <row r="18" spans="2:11" ht="15.75" customHeight="1">
      <c r="B18" s="30" t="s">
        <v>19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J18" s="35">
        <f>SUM(C18:I18)</f>
        <v>0</v>
      </c>
      <c r="K18" s="36" t="s">
        <v>43</v>
      </c>
    </row>
    <row r="19" spans="2:11" ht="16.5" customHeight="1" thickBot="1">
      <c r="B19" s="20" t="s">
        <v>20</v>
      </c>
      <c r="C19" s="37">
        <v>0</v>
      </c>
      <c r="D19" s="22">
        <v>0</v>
      </c>
      <c r="E19" s="22">
        <v>0</v>
      </c>
      <c r="F19" s="22">
        <v>0</v>
      </c>
      <c r="G19" s="22">
        <v>0</v>
      </c>
      <c r="H19" s="38">
        <v>0</v>
      </c>
      <c r="I19" s="39">
        <v>0</v>
      </c>
      <c r="J19" s="40">
        <f>SUM(C19:I19)</f>
        <v>0</v>
      </c>
      <c r="K19" s="41" t="s">
        <v>51</v>
      </c>
    </row>
    <row r="20" spans="2:11" ht="16.5" customHeight="1" thickBot="1">
      <c r="B20" s="42" t="s">
        <v>21</v>
      </c>
      <c r="C20" s="43">
        <f t="shared" ref="C20:H20" si="1">IF(C18=0,0,C18-C17)</f>
        <v>0</v>
      </c>
      <c r="D20" s="28">
        <f t="shared" si="1"/>
        <v>0</v>
      </c>
      <c r="E20" s="28">
        <f>IF(E18=0,0,E18-E17)</f>
        <v>0</v>
      </c>
      <c r="F20" s="28">
        <f t="shared" si="1"/>
        <v>0</v>
      </c>
      <c r="G20" s="28">
        <f t="shared" si="1"/>
        <v>0</v>
      </c>
      <c r="H20" s="44">
        <f t="shared" si="1"/>
        <v>0</v>
      </c>
      <c r="I20" s="45">
        <f>I18+I19</f>
        <v>0</v>
      </c>
      <c r="J20" s="46">
        <f>IF(SUM(C20:H20)&gt;K7,K7+I20,IF(SUM(C20:H20)&lt;0,0+I20,SUM(C20:I20)))</f>
        <v>0</v>
      </c>
      <c r="K20" s="47">
        <f>J19+J20</f>
        <v>0</v>
      </c>
    </row>
    <row r="21" spans="2:11" ht="16.5" customHeight="1">
      <c r="B21" s="30" t="s">
        <v>19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J21" s="48">
        <f>SUM(C21:I21)</f>
        <v>0</v>
      </c>
      <c r="K21" s="139" t="s">
        <v>45</v>
      </c>
    </row>
    <row r="22" spans="2:11" ht="16.5" customHeight="1" thickBot="1">
      <c r="B22" s="20" t="s">
        <v>20</v>
      </c>
      <c r="C22" s="37">
        <v>0</v>
      </c>
      <c r="D22" s="22">
        <v>0</v>
      </c>
      <c r="E22" s="22">
        <v>0</v>
      </c>
      <c r="F22" s="22">
        <v>0</v>
      </c>
      <c r="G22" s="22">
        <v>0</v>
      </c>
      <c r="H22" s="38">
        <v>0</v>
      </c>
      <c r="I22" s="39">
        <v>0</v>
      </c>
      <c r="J22" s="40">
        <f>SUM(C22:I22)</f>
        <v>0</v>
      </c>
      <c r="K22" s="140" t="s">
        <v>52</v>
      </c>
    </row>
    <row r="23" spans="2:11" ht="16.5" customHeight="1" thickBot="1">
      <c r="B23" s="42" t="s">
        <v>21</v>
      </c>
      <c r="C23" s="49">
        <f t="shared" ref="C23:H23" si="2">IF(C21=0,0,C21-C17)</f>
        <v>0</v>
      </c>
      <c r="D23" s="50">
        <f t="shared" si="2"/>
        <v>0</v>
      </c>
      <c r="E23" s="50">
        <f t="shared" si="2"/>
        <v>0</v>
      </c>
      <c r="F23" s="50">
        <f t="shared" si="2"/>
        <v>0</v>
      </c>
      <c r="G23" s="50">
        <f t="shared" si="2"/>
        <v>0</v>
      </c>
      <c r="H23" s="51">
        <f t="shared" si="2"/>
        <v>0</v>
      </c>
      <c r="I23" s="45">
        <f>I21+I22</f>
        <v>0</v>
      </c>
      <c r="J23" s="46">
        <f>IF(SUM(C23:H23)&gt;K7,K7+I23,IF(SUM(C23:H23)&lt;0,0+I23,SUM(C23:I23)))</f>
        <v>0</v>
      </c>
      <c r="K23" s="47">
        <f>J22+J23</f>
        <v>0</v>
      </c>
    </row>
    <row r="24" spans="2:11" ht="16.5" customHeight="1">
      <c r="B24" s="52" t="s">
        <v>19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J24" s="48">
        <f>SUM(C24:I24)</f>
        <v>0</v>
      </c>
      <c r="K24" s="139" t="s">
        <v>47</v>
      </c>
    </row>
    <row r="25" spans="2:11" ht="16.5" customHeight="1" thickBot="1">
      <c r="B25" s="53" t="s">
        <v>20</v>
      </c>
      <c r="C25" s="37">
        <v>0</v>
      </c>
      <c r="D25" s="22">
        <v>0</v>
      </c>
      <c r="E25" s="22">
        <v>0</v>
      </c>
      <c r="F25" s="22">
        <v>0</v>
      </c>
      <c r="G25" s="22">
        <v>0</v>
      </c>
      <c r="H25" s="38">
        <v>0</v>
      </c>
      <c r="I25" s="39">
        <v>0</v>
      </c>
      <c r="J25" s="40">
        <f>SUM(C25:I25)</f>
        <v>0</v>
      </c>
      <c r="K25" s="140" t="s">
        <v>53</v>
      </c>
    </row>
    <row r="26" spans="2:11" ht="16.5" customHeight="1" thickBot="1">
      <c r="B26" s="54" t="s">
        <v>21</v>
      </c>
      <c r="C26" s="43">
        <f t="shared" ref="C26:H26" si="3">IF(C24=0,0,C24-C17)</f>
        <v>0</v>
      </c>
      <c r="D26" s="55">
        <f t="shared" si="3"/>
        <v>0</v>
      </c>
      <c r="E26" s="55">
        <f t="shared" si="3"/>
        <v>0</v>
      </c>
      <c r="F26" s="55">
        <f t="shared" si="3"/>
        <v>0</v>
      </c>
      <c r="G26" s="55">
        <f t="shared" si="3"/>
        <v>0</v>
      </c>
      <c r="H26" s="56">
        <f t="shared" si="3"/>
        <v>0</v>
      </c>
      <c r="I26" s="45">
        <f>I24+I25</f>
        <v>0</v>
      </c>
      <c r="J26" s="46">
        <f>IF(SUM(C26:H26)&gt;K7,K7+I26,IF(SUM(C26:H26)&lt;0,0+I26,SUM(C26:I26)))</f>
        <v>0</v>
      </c>
      <c r="K26" s="47">
        <f>J25+J26</f>
        <v>0</v>
      </c>
    </row>
    <row r="27" spans="2:11" ht="16.5" customHeight="1">
      <c r="B27" s="52" t="s">
        <v>19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J27" s="48">
        <f>SUM(C27:I27)</f>
        <v>0</v>
      </c>
      <c r="K27" s="139" t="s">
        <v>49</v>
      </c>
    </row>
    <row r="28" spans="2:11" ht="16.5" customHeight="1" thickBot="1">
      <c r="B28" s="53" t="s">
        <v>20</v>
      </c>
      <c r="C28" s="37">
        <v>0</v>
      </c>
      <c r="D28" s="22">
        <v>0</v>
      </c>
      <c r="E28" s="22">
        <v>0</v>
      </c>
      <c r="F28" s="22">
        <v>0</v>
      </c>
      <c r="G28" s="22">
        <v>0</v>
      </c>
      <c r="H28" s="38">
        <v>0</v>
      </c>
      <c r="I28" s="39">
        <v>0</v>
      </c>
      <c r="J28" s="40">
        <f>SUM(C28:I28)</f>
        <v>0</v>
      </c>
      <c r="K28" s="140" t="s">
        <v>54</v>
      </c>
    </row>
    <row r="29" spans="2:11" ht="16.5" customHeight="1" thickBot="1">
      <c r="B29" s="54" t="s">
        <v>21</v>
      </c>
      <c r="C29" s="43">
        <f t="shared" ref="C29:H29" si="4">IF(C27=0,0,C27-C17)</f>
        <v>0</v>
      </c>
      <c r="D29" s="55">
        <f t="shared" si="4"/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6">
        <f t="shared" si="4"/>
        <v>0</v>
      </c>
      <c r="I29" s="45">
        <f>I27+I28</f>
        <v>0</v>
      </c>
      <c r="J29" s="46">
        <f>IF(SUM(C29:H29)&gt;K7,K7+I29,IF(SUM(C29:H29)&lt;0,0+I29,SUM(C29:I29)))</f>
        <v>0</v>
      </c>
      <c r="K29" s="47">
        <f>J28+J29</f>
        <v>0</v>
      </c>
    </row>
    <row r="30" spans="2:11" ht="16.5" customHeight="1">
      <c r="B30" s="52" t="s">
        <v>19</v>
      </c>
      <c r="C30" s="57">
        <v>0</v>
      </c>
      <c r="D30" s="58">
        <v>0</v>
      </c>
      <c r="E30" s="58">
        <v>0</v>
      </c>
      <c r="F30" s="58">
        <v>0</v>
      </c>
      <c r="G30" s="58">
        <v>0</v>
      </c>
      <c r="H30" s="59">
        <v>0</v>
      </c>
      <c r="I30" s="34">
        <v>0</v>
      </c>
      <c r="J30" s="48">
        <f>SUM(C30:I30)</f>
        <v>0</v>
      </c>
      <c r="K30" s="36"/>
    </row>
    <row r="31" spans="2:11" ht="16.5" customHeight="1" thickBot="1">
      <c r="B31" s="53" t="s">
        <v>20</v>
      </c>
      <c r="C31" s="37">
        <v>0</v>
      </c>
      <c r="D31" s="22">
        <v>0</v>
      </c>
      <c r="E31" s="22">
        <v>0</v>
      </c>
      <c r="F31" s="22">
        <v>0</v>
      </c>
      <c r="G31" s="22">
        <v>0</v>
      </c>
      <c r="H31" s="38">
        <v>0</v>
      </c>
      <c r="I31" s="39">
        <v>0</v>
      </c>
      <c r="J31" s="40">
        <f>SUM(C31:I31)</f>
        <v>0</v>
      </c>
      <c r="K31" s="41"/>
    </row>
    <row r="32" spans="2:11" ht="16.5" customHeight="1" thickBot="1">
      <c r="B32" s="54" t="s">
        <v>21</v>
      </c>
      <c r="C32" s="43">
        <f t="shared" ref="C32:H32" si="5">IF(C30=0,0,C30-C17)</f>
        <v>0</v>
      </c>
      <c r="D32" s="55">
        <f t="shared" si="5"/>
        <v>0</v>
      </c>
      <c r="E32" s="55">
        <f t="shared" si="5"/>
        <v>0</v>
      </c>
      <c r="F32" s="55">
        <f t="shared" si="5"/>
        <v>0</v>
      </c>
      <c r="G32" s="55">
        <f t="shared" si="5"/>
        <v>0</v>
      </c>
      <c r="H32" s="55">
        <f t="shared" si="5"/>
        <v>0</v>
      </c>
      <c r="I32" s="45">
        <f>I30+I31</f>
        <v>0</v>
      </c>
      <c r="J32" s="46">
        <f>IF(SUM(C32:H32)&gt;K7,K7+I32,IF(SUM(C32:H32)&lt;0,0+I32,SUM(C32:I32)))</f>
        <v>0</v>
      </c>
      <c r="K32" s="47">
        <f>J31+J32</f>
        <v>0</v>
      </c>
    </row>
    <row r="33" spans="2:11" ht="16.5" customHeight="1" thickBot="1">
      <c r="C33" s="6"/>
      <c r="D33" s="6"/>
      <c r="E33" s="6"/>
      <c r="F33" s="6"/>
      <c r="G33" s="6"/>
      <c r="H33" s="6"/>
      <c r="I33" s="60" t="s">
        <v>22</v>
      </c>
      <c r="J33" s="61"/>
      <c r="K33" s="62">
        <f>K20+K23+K26+K32+K29</f>
        <v>0</v>
      </c>
    </row>
    <row r="34" spans="2:11">
      <c r="J34" s="63"/>
      <c r="K34" s="64"/>
    </row>
    <row r="35" spans="2:11">
      <c r="C35" s="65">
        <f>ROUND(K33,0)</f>
        <v>0</v>
      </c>
      <c r="D35" s="66" t="s">
        <v>23</v>
      </c>
      <c r="E35" s="66" t="s">
        <v>24</v>
      </c>
      <c r="F35" s="67">
        <f>K11</f>
        <v>38.159999999999997</v>
      </c>
      <c r="G35" s="66" t="s">
        <v>25</v>
      </c>
      <c r="H35" s="66" t="s">
        <v>26</v>
      </c>
      <c r="I35" s="68">
        <f>C35*F35</f>
        <v>0</v>
      </c>
      <c r="J35" s="69" t="s">
        <v>27</v>
      </c>
      <c r="K35" s="64"/>
    </row>
    <row r="36" spans="2:11">
      <c r="J36" s="63"/>
      <c r="K36" s="64"/>
    </row>
    <row r="38" spans="2:11" s="6" customFormat="1" ht="15">
      <c r="B38" s="6" t="s">
        <v>35</v>
      </c>
    </row>
    <row r="39" spans="2:11" s="6" customFormat="1" ht="15">
      <c r="B39" s="6" t="s">
        <v>29</v>
      </c>
    </row>
    <row r="42" spans="2:11">
      <c r="B42" s="3" t="s">
        <v>30</v>
      </c>
      <c r="I42" s="3" t="s">
        <v>31</v>
      </c>
    </row>
    <row r="43" spans="2:11" s="6" customFormat="1" ht="15">
      <c r="B43" s="6" t="s">
        <v>32</v>
      </c>
      <c r="I43" s="6" t="s">
        <v>33</v>
      </c>
    </row>
  </sheetData>
  <pageMargins left="0.75" right="0.75" top="1" bottom="1" header="0.5" footer="0.5"/>
  <pageSetup paperSize="9" scale="95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3:J38"/>
  <sheetViews>
    <sheetView workbookViewId="0">
      <selection activeCell="D7" sqref="D7:I12"/>
    </sheetView>
  </sheetViews>
  <sheetFormatPr defaultRowHeight="15"/>
  <cols>
    <col min="1" max="1" width="3.140625" customWidth="1"/>
    <col min="2" max="2" width="9.140625" hidden="1" customWidth="1"/>
    <col min="3" max="3" width="6.140625" customWidth="1"/>
    <col min="4" max="4" width="12" customWidth="1"/>
    <col min="5" max="5" width="24.5703125" customWidth="1"/>
    <col min="6" max="6" width="7.7109375" customWidth="1"/>
    <col min="7" max="7" width="5.140625" customWidth="1"/>
    <col min="8" max="8" width="16.7109375" customWidth="1"/>
    <col min="9" max="9" width="6.28515625" customWidth="1"/>
  </cols>
  <sheetData>
    <row r="3" spans="2:10" ht="18.75">
      <c r="B3" s="146"/>
      <c r="C3" s="149"/>
      <c r="D3" s="149"/>
      <c r="E3" s="149" t="s">
        <v>85</v>
      </c>
      <c r="F3" s="155"/>
      <c r="G3" s="149"/>
      <c r="H3" s="149"/>
      <c r="I3" s="149"/>
      <c r="J3" s="146"/>
    </row>
    <row r="4" spans="2:10" ht="18.75">
      <c r="B4" s="146"/>
      <c r="C4" s="149"/>
      <c r="D4" s="149"/>
      <c r="E4" s="149"/>
      <c r="F4" s="149"/>
      <c r="G4" s="149"/>
      <c r="H4" s="149"/>
      <c r="I4" s="149"/>
      <c r="J4" s="146"/>
    </row>
    <row r="5" spans="2:10" ht="18.75">
      <c r="B5" s="146"/>
      <c r="C5" s="156" t="s">
        <v>64</v>
      </c>
      <c r="D5" s="157" t="s">
        <v>65</v>
      </c>
      <c r="E5" s="158" t="s">
        <v>66</v>
      </c>
      <c r="F5" s="158" t="s">
        <v>67</v>
      </c>
      <c r="G5" s="158" t="s">
        <v>68</v>
      </c>
      <c r="H5" s="158" t="s">
        <v>69</v>
      </c>
      <c r="I5" s="158" t="s">
        <v>70</v>
      </c>
      <c r="J5" s="146"/>
    </row>
    <row r="6" spans="2:10" ht="18.75">
      <c r="B6" s="146"/>
      <c r="C6" s="163"/>
      <c r="D6" s="164"/>
      <c r="E6" s="165" t="s">
        <v>71</v>
      </c>
      <c r="F6" s="165" t="s">
        <v>72</v>
      </c>
      <c r="G6" s="165"/>
      <c r="H6" s="165"/>
      <c r="I6" s="165" t="s">
        <v>73</v>
      </c>
      <c r="J6" s="146"/>
    </row>
    <row r="7" spans="2:10" ht="18.75">
      <c r="B7" s="146"/>
      <c r="C7" s="169" t="s">
        <v>74</v>
      </c>
      <c r="D7" s="237"/>
      <c r="E7" s="171"/>
      <c r="F7" s="170"/>
      <c r="G7" s="170"/>
      <c r="H7" s="170"/>
      <c r="I7" s="171"/>
      <c r="J7" s="146"/>
    </row>
    <row r="8" spans="2:10" ht="18.75">
      <c r="B8" s="146"/>
      <c r="C8" s="169" t="s">
        <v>75</v>
      </c>
      <c r="D8" s="172"/>
      <c r="E8" s="170"/>
      <c r="F8" s="171"/>
      <c r="G8" s="171"/>
      <c r="H8" s="171"/>
      <c r="I8" s="171"/>
      <c r="J8" s="162"/>
    </row>
    <row r="9" spans="2:10" ht="18.75">
      <c r="B9" s="146"/>
      <c r="C9" s="169" t="s">
        <v>76</v>
      </c>
      <c r="D9" s="172"/>
      <c r="F9" s="171"/>
      <c r="G9" s="171"/>
      <c r="H9" s="171"/>
      <c r="I9" s="171"/>
      <c r="J9" s="146"/>
    </row>
    <row r="10" spans="2:10" ht="18.75">
      <c r="B10" s="146"/>
      <c r="C10" s="169" t="s">
        <v>77</v>
      </c>
      <c r="D10" s="238"/>
      <c r="E10" s="173"/>
      <c r="F10" s="174"/>
      <c r="G10" s="173"/>
      <c r="H10" s="173"/>
      <c r="I10" s="174"/>
      <c r="J10" s="146"/>
    </row>
    <row r="11" spans="2:10" ht="18.75">
      <c r="B11" s="146"/>
      <c r="C11" s="166" t="s">
        <v>78</v>
      </c>
      <c r="D11" s="172"/>
      <c r="E11" s="171"/>
      <c r="F11" s="171"/>
      <c r="G11" s="171"/>
      <c r="H11" s="171"/>
      <c r="I11" s="171"/>
      <c r="J11" s="146"/>
    </row>
    <row r="12" spans="2:10" ht="18.75">
      <c r="B12" s="146"/>
      <c r="C12" s="147" t="s">
        <v>79</v>
      </c>
      <c r="D12" s="167"/>
      <c r="E12" s="168"/>
      <c r="F12" s="168"/>
      <c r="G12" s="168"/>
      <c r="H12" s="168"/>
      <c r="I12" s="168"/>
      <c r="J12" s="146"/>
    </row>
    <row r="13" spans="2:10" ht="18.75">
      <c r="B13" s="146"/>
      <c r="C13" s="147" t="s">
        <v>80</v>
      </c>
      <c r="D13" s="161"/>
      <c r="E13" s="160"/>
      <c r="F13" s="160"/>
      <c r="G13" s="160"/>
      <c r="H13" s="160"/>
      <c r="I13" s="160"/>
      <c r="J13" s="146"/>
    </row>
    <row r="14" spans="2:10" ht="18.75">
      <c r="B14" s="146"/>
      <c r="C14" s="147" t="s">
        <v>81</v>
      </c>
      <c r="D14" s="161"/>
      <c r="E14" s="160"/>
      <c r="F14" s="160"/>
      <c r="G14" s="160"/>
      <c r="H14" s="160"/>
      <c r="I14" s="160"/>
      <c r="J14" s="146"/>
    </row>
    <row r="15" spans="2:10" ht="18.75">
      <c r="B15" s="146"/>
      <c r="C15" s="147" t="s">
        <v>82</v>
      </c>
      <c r="D15" s="161"/>
      <c r="E15" s="160"/>
      <c r="F15" s="160"/>
      <c r="G15" s="160"/>
      <c r="H15" s="160"/>
      <c r="I15" s="160"/>
      <c r="J15" s="146"/>
    </row>
    <row r="16" spans="2:10" ht="18.75">
      <c r="B16" s="146"/>
      <c r="C16" s="147" t="s">
        <v>83</v>
      </c>
      <c r="D16" s="161"/>
      <c r="E16" s="160"/>
      <c r="F16" s="160"/>
      <c r="G16" s="160"/>
      <c r="H16" s="160"/>
      <c r="I16" s="160"/>
      <c r="J16" s="146"/>
    </row>
    <row r="17" spans="2:10" ht="18.75">
      <c r="B17" s="146"/>
      <c r="C17" s="147" t="s">
        <v>86</v>
      </c>
      <c r="D17" s="161"/>
      <c r="E17" s="160"/>
      <c r="F17" s="160"/>
      <c r="G17" s="160"/>
      <c r="H17" s="160"/>
      <c r="I17" s="160"/>
      <c r="J17" s="146"/>
    </row>
    <row r="18" spans="2:10" ht="18.75">
      <c r="B18" s="146"/>
      <c r="C18" s="147" t="s">
        <v>87</v>
      </c>
      <c r="D18" s="161"/>
      <c r="E18" s="160"/>
      <c r="F18" s="160"/>
      <c r="G18" s="160"/>
      <c r="H18" s="160"/>
      <c r="I18" s="160"/>
      <c r="J18" s="146"/>
    </row>
    <row r="19" spans="2:10" ht="18.75">
      <c r="B19" s="146"/>
      <c r="C19" s="147" t="s">
        <v>88</v>
      </c>
      <c r="D19" s="161"/>
      <c r="E19" s="160"/>
      <c r="F19" s="160"/>
      <c r="G19" s="160"/>
      <c r="H19" s="160"/>
      <c r="I19" s="160"/>
      <c r="J19" s="146"/>
    </row>
    <row r="20" spans="2:10" ht="18.75">
      <c r="B20" s="146"/>
      <c r="C20" s="147" t="s">
        <v>89</v>
      </c>
      <c r="D20" s="161"/>
      <c r="E20" s="160"/>
      <c r="F20" s="160"/>
      <c r="G20" s="160"/>
      <c r="H20" s="160"/>
      <c r="I20" s="160"/>
      <c r="J20" s="146"/>
    </row>
    <row r="21" spans="2:10" ht="18.75">
      <c r="B21" s="146"/>
      <c r="C21" s="147" t="s">
        <v>90</v>
      </c>
      <c r="D21" s="161"/>
      <c r="E21" s="160"/>
      <c r="F21" s="160"/>
      <c r="G21" s="160"/>
      <c r="H21" s="160"/>
      <c r="I21" s="160"/>
      <c r="J21" s="146"/>
    </row>
    <row r="22" spans="2:10" ht="18.75">
      <c r="B22" s="146"/>
      <c r="C22" s="147" t="s">
        <v>91</v>
      </c>
      <c r="D22" s="159"/>
      <c r="E22" s="151"/>
      <c r="F22" s="151"/>
      <c r="G22" s="151"/>
      <c r="H22" s="151"/>
      <c r="I22" s="151"/>
      <c r="J22" s="146"/>
    </row>
    <row r="23" spans="2:10" ht="18.75">
      <c r="B23" s="146"/>
      <c r="C23" s="147" t="s">
        <v>92</v>
      </c>
      <c r="D23" s="159"/>
      <c r="E23" s="151"/>
      <c r="F23" s="151"/>
      <c r="G23" s="151"/>
      <c r="H23" s="151"/>
      <c r="I23" s="151"/>
      <c r="J23" s="146"/>
    </row>
    <row r="24" spans="2:10" ht="18.75">
      <c r="B24" s="146"/>
      <c r="C24" s="147" t="s">
        <v>93</v>
      </c>
      <c r="D24" s="159"/>
      <c r="E24" s="151"/>
      <c r="F24" s="151"/>
      <c r="G24" s="151"/>
      <c r="H24" s="151"/>
      <c r="I24" s="151"/>
      <c r="J24" s="146"/>
    </row>
    <row r="25" spans="2:10" ht="18.75">
      <c r="B25" s="146"/>
      <c r="C25" s="147" t="s">
        <v>94</v>
      </c>
      <c r="D25" s="159"/>
      <c r="E25" s="151"/>
      <c r="F25" s="151"/>
      <c r="G25" s="151"/>
      <c r="H25" s="151"/>
      <c r="I25" s="151"/>
      <c r="J25" s="146"/>
    </row>
    <row r="26" spans="2:10" ht="18.75">
      <c r="B26" s="146"/>
      <c r="C26" s="147" t="s">
        <v>95</v>
      </c>
      <c r="D26" s="159"/>
      <c r="E26" s="151"/>
      <c r="F26" s="151"/>
      <c r="G26" s="151"/>
      <c r="H26" s="151"/>
      <c r="I26" s="151"/>
      <c r="J26" s="146"/>
    </row>
    <row r="27" spans="2:10" ht="18.75">
      <c r="B27" s="146"/>
      <c r="C27" s="147" t="s">
        <v>96</v>
      </c>
      <c r="D27" s="159"/>
      <c r="E27" s="151"/>
      <c r="F27" s="151"/>
      <c r="G27" s="151"/>
      <c r="H27" s="151"/>
      <c r="I27" s="151"/>
      <c r="J27" s="146"/>
    </row>
    <row r="28" spans="2:10" ht="18.75">
      <c r="B28" s="146"/>
      <c r="C28" s="147" t="s">
        <v>97</v>
      </c>
      <c r="D28" s="159"/>
      <c r="E28" s="151"/>
      <c r="F28" s="151"/>
      <c r="G28" s="151"/>
      <c r="H28" s="151"/>
      <c r="I28" s="151"/>
      <c r="J28" s="146"/>
    </row>
    <row r="29" spans="2:10" ht="18.75">
      <c r="B29" s="146"/>
      <c r="C29" s="147" t="s">
        <v>98</v>
      </c>
      <c r="D29" s="159"/>
      <c r="E29" s="151"/>
      <c r="F29" s="151"/>
      <c r="G29" s="151"/>
      <c r="H29" s="151"/>
      <c r="I29" s="151"/>
      <c r="J29" s="146"/>
    </row>
    <row r="30" spans="2:10" ht="18.75">
      <c r="B30" s="146"/>
      <c r="C30" s="147" t="s">
        <v>99</v>
      </c>
      <c r="D30" s="159"/>
      <c r="E30" s="151"/>
      <c r="F30" s="151"/>
      <c r="G30" s="151"/>
      <c r="H30" s="151"/>
      <c r="I30" s="151"/>
      <c r="J30" s="146"/>
    </row>
    <row r="31" spans="2:10" ht="18.75">
      <c r="B31" s="146"/>
      <c r="C31" s="147" t="s">
        <v>100</v>
      </c>
      <c r="D31" s="159"/>
      <c r="E31" s="151"/>
      <c r="F31" s="151"/>
      <c r="G31" s="151"/>
      <c r="H31" s="151"/>
      <c r="I31" s="151"/>
      <c r="J31" s="146"/>
    </row>
    <row r="32" spans="2:10" ht="18.75">
      <c r="B32" s="146"/>
      <c r="C32" s="147" t="s">
        <v>101</v>
      </c>
      <c r="D32" s="159"/>
      <c r="E32" s="151"/>
      <c r="F32" s="151"/>
      <c r="G32" s="151"/>
      <c r="H32" s="151"/>
      <c r="I32" s="151"/>
      <c r="J32" s="146"/>
    </row>
    <row r="33" spans="2:10" ht="18.75">
      <c r="B33" s="146"/>
      <c r="C33" s="148" t="s">
        <v>102</v>
      </c>
      <c r="D33" s="153"/>
      <c r="E33" s="152"/>
      <c r="F33" s="152"/>
      <c r="G33" s="152"/>
      <c r="H33" s="152"/>
      <c r="I33" s="152"/>
      <c r="J33" s="146"/>
    </row>
    <row r="34" spans="2:10" ht="18.75">
      <c r="B34" s="146"/>
      <c r="C34" s="148" t="s">
        <v>103</v>
      </c>
      <c r="D34" s="153"/>
      <c r="E34" s="152"/>
      <c r="F34" s="152"/>
      <c r="G34" s="152"/>
      <c r="H34" s="152"/>
      <c r="I34" s="152"/>
      <c r="J34" s="146"/>
    </row>
    <row r="35" spans="2:10" ht="18.75">
      <c r="B35" s="146"/>
      <c r="C35" s="148" t="s">
        <v>104</v>
      </c>
      <c r="D35" s="153"/>
      <c r="E35" s="152"/>
      <c r="F35" s="152"/>
      <c r="G35" s="152"/>
      <c r="H35" s="152"/>
      <c r="I35" s="152"/>
      <c r="J35" s="146"/>
    </row>
    <row r="36" spans="2:10" ht="18.75">
      <c r="B36" s="146"/>
      <c r="C36" s="148" t="s">
        <v>105</v>
      </c>
      <c r="D36" s="154"/>
      <c r="E36" s="152"/>
      <c r="F36" s="152"/>
      <c r="G36" s="152"/>
      <c r="H36" s="152"/>
      <c r="I36" s="152"/>
      <c r="J36" s="146"/>
    </row>
    <row r="37" spans="2:10" ht="22.5">
      <c r="B37" s="146"/>
      <c r="C37" s="146"/>
      <c r="D37" s="146"/>
      <c r="E37" s="146"/>
      <c r="F37" s="146"/>
      <c r="G37" s="146"/>
      <c r="H37" s="149" t="s">
        <v>84</v>
      </c>
      <c r="I37" s="150">
        <f>SUM(I7:I36)</f>
        <v>0</v>
      </c>
      <c r="J37" s="146"/>
    </row>
    <row r="38" spans="2:10">
      <c r="B38" s="146"/>
      <c r="C38" s="146"/>
      <c r="D38" s="146"/>
      <c r="E38" s="146"/>
      <c r="F38" s="146"/>
      <c r="G38" s="146"/>
      <c r="H38" s="146"/>
      <c r="I38" s="146"/>
      <c r="J38" s="14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Rozliczenie godzin</vt:lpstr>
      <vt:lpstr>R.Naleźnik</vt:lpstr>
      <vt:lpstr>Beata SP</vt:lpstr>
      <vt:lpstr>Ania Z.</vt:lpstr>
      <vt:lpstr>Zastępstwa</vt:lpstr>
      <vt:lpstr>'Ania Z.'!Obszar_wydruku</vt:lpstr>
      <vt:lpstr>'Beata SP'!Obszar_wydruku</vt:lpstr>
      <vt:lpstr>R.Naleźnik!Obszar_wydruku</vt:lpstr>
      <vt:lpstr>'Rozliczenie godzin'!Obszar_wydruku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2023-11-22T10:22:36Z</dcterms:modified>
</cp:coreProperties>
</file>